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1295" windowHeight="8880" activeTab="0"/>
  </bookViews>
  <sheets>
    <sheet name="навчальна робота" sheetId="1" r:id="rId1"/>
    <sheet name="титульний аркуш" sheetId="2" r:id="rId2"/>
  </sheets>
  <definedNames>
    <definedName name="_xlnm.Print_Area" localSheetId="0">'навчальна робота'!$A$1:$AM$161</definedName>
    <definedName name="_xlnm.Print_Area" localSheetId="1">'титульний аркуш'!$A$1:$BB$44</definedName>
  </definedNames>
  <calcPr fullCalcOnLoad="1"/>
</workbook>
</file>

<file path=xl/sharedStrings.xml><?xml version="1.0" encoding="utf-8"?>
<sst xmlns="http://schemas.openxmlformats.org/spreadsheetml/2006/main" count="511" uniqueCount="194">
  <si>
    <t>Назва навчальної дисципліни</t>
  </si>
  <si>
    <t>V. ПЛАН НАВЧАЛЬНОГО ПРОЦЕСУ</t>
  </si>
  <si>
    <t>Кількість кредитів ECTS</t>
  </si>
  <si>
    <t>Кількість годин</t>
  </si>
  <si>
    <t>Екзамени</t>
  </si>
  <si>
    <t>Заліки</t>
  </si>
  <si>
    <t>Курсові</t>
  </si>
  <si>
    <t>Загальний обсяг</t>
  </si>
  <si>
    <t>Аудиторних</t>
  </si>
  <si>
    <t>Самостійна робота</t>
  </si>
  <si>
    <t>І курс</t>
  </si>
  <si>
    <t>ІІ курс</t>
  </si>
  <si>
    <t>ІІІ курс</t>
  </si>
  <si>
    <t>ІV курс</t>
  </si>
  <si>
    <t>проекти</t>
  </si>
  <si>
    <t>роботи</t>
  </si>
  <si>
    <t>Всього</t>
  </si>
  <si>
    <t>у тому числі:</t>
  </si>
  <si>
    <t>лекції</t>
  </si>
  <si>
    <t>Кількість годин на тиждень</t>
  </si>
  <si>
    <t>Кількість екзаменів</t>
  </si>
  <si>
    <t>Кількість заліків</t>
  </si>
  <si>
    <t>Філософія</t>
  </si>
  <si>
    <t>Українська мова (за професійним спрямуванням)</t>
  </si>
  <si>
    <t>Номер триместру</t>
  </si>
  <si>
    <t>Відсоток аудиторних занять</t>
  </si>
  <si>
    <t>НАВЧАЛЬНИЙ ПЛАН</t>
  </si>
  <si>
    <t>Денна форма навчання</t>
  </si>
  <si>
    <t>на основі повної середньої освіти</t>
  </si>
  <si>
    <t>І. ГРАФІК НАВЧАЛЬНОГО ПРОЦЕСУ</t>
  </si>
  <si>
    <t>Курс</t>
  </si>
  <si>
    <t>Вересень</t>
  </si>
  <si>
    <t>Жовтень</t>
  </si>
  <si>
    <t>Листопад</t>
  </si>
  <si>
    <t>Грудень</t>
  </si>
  <si>
    <t>Січень</t>
  </si>
  <si>
    <t>Лютий</t>
  </si>
  <si>
    <t>Березень</t>
  </si>
  <si>
    <t>Квітень</t>
  </si>
  <si>
    <t>Травень</t>
  </si>
  <si>
    <t>Червень</t>
  </si>
  <si>
    <t>Липень</t>
  </si>
  <si>
    <t>Серпень</t>
  </si>
  <si>
    <t>I</t>
  </si>
  <si>
    <t>Т</t>
  </si>
  <si>
    <t>С</t>
  </si>
  <si>
    <t>C</t>
  </si>
  <si>
    <t>К</t>
  </si>
  <si>
    <t>II</t>
  </si>
  <si>
    <t>III</t>
  </si>
  <si>
    <t>IV</t>
  </si>
  <si>
    <t>П</t>
  </si>
  <si>
    <t>ДЕ</t>
  </si>
  <si>
    <t>Кількість рядків визначається кількістю курсів навчання</t>
  </si>
  <si>
    <t>ПОЗНАЧЕННЯ: Т - теоретичне навчання; С - екзаменаційна сесія; П - практика; К - канікули; Д - написання дипломної роботи; ДЕ - складання державного екзамену; ДП - захист дипломної роботи; З- заліковий тиждень.</t>
  </si>
  <si>
    <t>ІІ. ЗВЕДЕНІ ДАНІ ПРО БЮДЖЕТ ЧАСУ, тижні</t>
  </si>
  <si>
    <t>ІІІ. ПРАКТИКА</t>
  </si>
  <si>
    <t>IV. ДЕРЖАВНА АТЕСТАЦІЯ</t>
  </si>
  <si>
    <t>Теоретичне навчання</t>
  </si>
  <si>
    <t>Екзаменаційна сесія</t>
  </si>
  <si>
    <t>Практика</t>
  </si>
  <si>
    <t>Державна атестація</t>
  </si>
  <si>
    <t>Виконання дипломної роботи</t>
  </si>
  <si>
    <t>Канікули</t>
  </si>
  <si>
    <t>Разом</t>
  </si>
  <si>
    <t>Назва практики</t>
  </si>
  <si>
    <t>Триместр</t>
  </si>
  <si>
    <t>Тижні</t>
  </si>
  <si>
    <t>групові</t>
  </si>
  <si>
    <t>півгрупові</t>
  </si>
  <si>
    <t>години на тиждень</t>
  </si>
  <si>
    <t>V курс</t>
  </si>
  <si>
    <t>VI курс</t>
  </si>
  <si>
    <t>Латинська мова та медична термінологія</t>
  </si>
  <si>
    <t>Медична біологія</t>
  </si>
  <si>
    <t>Медична та біологічна фізика</t>
  </si>
  <si>
    <t>Медична інформатика</t>
  </si>
  <si>
    <t>Медична хімія</t>
  </si>
  <si>
    <t>Біоорганічна та біологічна хімія</t>
  </si>
  <si>
    <t>Анатомія людини</t>
  </si>
  <si>
    <t>Гістологія, цитологія та ембріологія</t>
  </si>
  <si>
    <t>Фізіологія</t>
  </si>
  <si>
    <t>Мікробіологія, вірусологія та імунологія</t>
  </si>
  <si>
    <t>Фармакологія</t>
  </si>
  <si>
    <t>Пропедевтика внутрішньої медицини</t>
  </si>
  <si>
    <t>Пропедевтика педіатрії</t>
  </si>
  <si>
    <t>Догляд за хворими (практика)</t>
  </si>
  <si>
    <t>Сестринська практика</t>
  </si>
  <si>
    <t>Акушерство і гінекологія</t>
  </si>
  <si>
    <t>Фтизіатрія</t>
  </si>
  <si>
    <t>Оториноларингологія</t>
  </si>
  <si>
    <t>Неврологія</t>
  </si>
  <si>
    <t>Виробнича лікарська практика</t>
  </si>
  <si>
    <t>Загальна практика (сімейна медицина)</t>
  </si>
  <si>
    <t>V</t>
  </si>
  <si>
    <t>VI</t>
  </si>
  <si>
    <t>Урологія</t>
  </si>
  <si>
    <t>Догляд за хворими</t>
  </si>
  <si>
    <t>Виробнича лікарська</t>
  </si>
  <si>
    <t>Фізичне виховання</t>
  </si>
  <si>
    <t>Атестація:</t>
  </si>
  <si>
    <t>Диференційовані заліки</t>
  </si>
  <si>
    <t>Всього за навчальним планом</t>
  </si>
  <si>
    <t>12, 15</t>
  </si>
  <si>
    <t>З</t>
  </si>
  <si>
    <t xml:space="preserve">Крок 1 </t>
  </si>
  <si>
    <t>Крок 2</t>
  </si>
  <si>
    <t>Форма державної атестації</t>
  </si>
  <si>
    <t xml:space="preserve">                                                                         (підпис)                   (прізвище та ініціали)</t>
  </si>
  <si>
    <t xml:space="preserve">                                                           </t>
  </si>
  <si>
    <t>(підпис)                   (прізвище та ініціали)</t>
  </si>
  <si>
    <t>Директор медичного інституту</t>
  </si>
  <si>
    <t xml:space="preserve">Практично-орієнтований державний іспит </t>
  </si>
  <si>
    <t xml:space="preserve">Курси за вибором : </t>
  </si>
  <si>
    <t>Патофізіологія</t>
  </si>
  <si>
    <t>Кількість диференційованих заліків</t>
  </si>
  <si>
    <t>Офтальмологія</t>
  </si>
  <si>
    <t>Дерматологія, венерологія</t>
  </si>
  <si>
    <t>Анестезіологія та інтенсивна терапія</t>
  </si>
  <si>
    <t xml:space="preserve">Керівник проектної групи               </t>
  </si>
  <si>
    <t>Клименко М.О.</t>
  </si>
  <si>
    <t>Грищенко Г.В.</t>
  </si>
  <si>
    <t>кредити по курсах</t>
  </si>
  <si>
    <t>Всього за циклом загальної підготовки</t>
  </si>
  <si>
    <t>Всього за циклом професійної підготовки</t>
  </si>
  <si>
    <t xml:space="preserve">Іноземна мова </t>
  </si>
  <si>
    <t>Іноземна мова (за професійним спрямуванням)</t>
  </si>
  <si>
    <t>Строк навчання 6 років</t>
  </si>
  <si>
    <t>Чорноморський національний університет імені Петра Могили</t>
  </si>
  <si>
    <t>Розподіл за триместрами</t>
  </si>
  <si>
    <t>1, 3</t>
  </si>
  <si>
    <t>Кількість тижнів у триместрі</t>
  </si>
  <si>
    <t>Ат</t>
  </si>
  <si>
    <t xml:space="preserve">                                                                        І. Цикл загальної підготовки</t>
  </si>
  <si>
    <t xml:space="preserve">                                                                  ІІ. Цикл професійної підготовки</t>
  </si>
  <si>
    <t xml:space="preserve">ЧНУ ім. Петра Могили          </t>
  </si>
  <si>
    <t xml:space="preserve">ЧНУ ім. Петра Могили    </t>
  </si>
  <si>
    <t>Рівень вищої освіти: другий (магістерський)</t>
  </si>
  <si>
    <t>Інтегрований іспит</t>
  </si>
  <si>
    <t xml:space="preserve">      Міністерство освіти і науки України</t>
  </si>
  <si>
    <r>
      <t xml:space="preserve">                                                                                                                  </t>
    </r>
    <r>
      <rPr>
        <sz val="11"/>
        <rFont val="Times New Roman"/>
        <family val="1"/>
      </rPr>
      <t xml:space="preserve">          Схвалено рішенням Вченої Ради ЧНУ ім. Петра Могили  Протокол №    від ____ _________</t>
    </r>
  </si>
  <si>
    <r>
      <t xml:space="preserve">                                                                                                   Перший проректор ЧНУ ім. Петра Могили     ____________           </t>
    </r>
    <r>
      <rPr>
        <u val="single"/>
        <sz val="11"/>
        <rFont val="Times New Roman"/>
        <family val="1"/>
      </rPr>
      <t>Трунов О. М.</t>
    </r>
  </si>
  <si>
    <t>підготовки магістра з галузі знань 22 "Охорона здоров'я"</t>
  </si>
  <si>
    <t>Історія України та української культури</t>
  </si>
  <si>
    <r>
      <rPr>
        <i/>
        <sz val="10"/>
        <rFont val="Times New Roman"/>
        <family val="1"/>
      </rPr>
      <t xml:space="preserve">1-й рік навчання: </t>
    </r>
    <r>
      <rPr>
        <sz val="10"/>
        <rFont val="Times New Roman"/>
        <family val="1"/>
      </rPr>
      <t xml:space="preserve">Основи психології. Основи педагогіки. Теорія і практика професійної мовної комунікації. Культура мовлення.Світова цивілізація. Краєзнавство. Європейський стандарт комп'ютерної грамотності. Психологія спілкування.  Естетика. Етика. Сучасні проблеми молекулярної біології. Соціологія та медична соціологія. Правознавство. Релігієзнавство. Культурологія. Основи економічних теорій. </t>
    </r>
  </si>
  <si>
    <r>
      <rPr>
        <i/>
        <sz val="10"/>
        <rFont val="Times New Roman"/>
        <family val="1"/>
      </rPr>
      <t>2-й рік навчання:</t>
    </r>
    <r>
      <rPr>
        <sz val="10"/>
        <rFont val="Times New Roman"/>
        <family val="1"/>
      </rPr>
      <t xml:space="preserve"> Європейський стандарт комп'ютерної грамотності. Логіка, формальна логіка. Деонтологія в медицині. Фізичне виховання та здоров'я. Сучасні проблеми біофізики. Іноземна мова (друга). Основи патентознавства.</t>
    </r>
  </si>
  <si>
    <t>Курси за вибором:</t>
  </si>
  <si>
    <t>Історія медицини</t>
  </si>
  <si>
    <t>Безпека життєдіяльності; основи біоетики та біобезпеки</t>
  </si>
  <si>
    <t xml:space="preserve">Патоморфологія </t>
  </si>
  <si>
    <t>Гігієна та екологія</t>
  </si>
  <si>
    <t xml:space="preserve">Загальна хірургія </t>
  </si>
  <si>
    <t>Радіологія</t>
  </si>
  <si>
    <t>Внутрішня медицина, у тому числі ендокринологія, медична генетика, клінічна фармакологія, клінічна імунологія та алергологія, професійні хвороби</t>
  </si>
  <si>
    <t>Педіатрія з дитячими інфекційними хворобами</t>
  </si>
  <si>
    <t>Хірургія, у тому числі дитяча хірургія, нейрохірургія</t>
  </si>
  <si>
    <t xml:space="preserve">Соціальна медицина, громадське здоров'я </t>
  </si>
  <si>
    <t>Психіатрія, наркологія</t>
  </si>
  <si>
    <t xml:space="preserve">Медична психологія  </t>
  </si>
  <si>
    <t>Фізична реабілітація, спортивна медицина</t>
  </si>
  <si>
    <t>Судова медицина. Медичне право України</t>
  </si>
  <si>
    <t>Інфекційні хвороби</t>
  </si>
  <si>
    <t>Епідеміологія та принципи доказової медицини</t>
  </si>
  <si>
    <t>Паліативна та хоспісна медицина</t>
  </si>
  <si>
    <t>Онкологія та радіаційна медицина</t>
  </si>
  <si>
    <t xml:space="preserve">Травматологія і ортопедія </t>
  </si>
  <si>
    <t>Екстрена та невідкладна медична допомога</t>
  </si>
  <si>
    <r>
      <rPr>
        <i/>
        <sz val="10"/>
        <rFont val="Times New Roman"/>
        <family val="1"/>
      </rPr>
      <t>3-й рік навчання:</t>
    </r>
    <r>
      <rPr>
        <sz val="10"/>
        <rFont val="Times New Roman"/>
        <family val="1"/>
      </rPr>
      <t xml:space="preserve"> Сучасні методи генетичної діагностики. Теорія пізнання та медицина. Етичні проблеми в медицині. Основи соціальної психології. Нутриціологія. Побічна дія ліків. Фізичне виховання та здоров'я. Іноземна мова (друга). Іноземна мова (за професійним спрямуванням). Медицина та художня культура. Основи християнської етики і моралі. </t>
    </r>
  </si>
  <si>
    <r>
      <rPr>
        <i/>
        <sz val="10"/>
        <rFont val="Times New Roman"/>
        <family val="1"/>
      </rPr>
      <t>4-й рік навчання:</t>
    </r>
    <r>
      <rPr>
        <sz val="10"/>
        <rFont val="Times New Roman"/>
        <family val="1"/>
      </rPr>
      <t xml:space="preserve"> Клінічна фізіологія. Клінічна біохімія. Основи гомеопатії. Фітотерапія. Основи профілактики тютюнопаління алкоголізму, токсикоманії та наркоманії. Основи психоаналізу. Фізичне виховання та здоров'я. Медична субкультура. Актуальні проблеми фізіотерапії, курортології та реабілітації. Іноземна мова (за професійним спрямуванням). Методологія доказової медицини. Основи християнської етики і моралі.</t>
    </r>
  </si>
  <si>
    <t>Клінічна анатомія і оперативна хірургія</t>
  </si>
  <si>
    <t>Підготовка офіцерів запасу галузі знань "Охорона здоров'я". Спеціальність "Медицина"</t>
  </si>
  <si>
    <t>6, 12, 14</t>
  </si>
  <si>
    <t>Охорона праці в галузі</t>
  </si>
  <si>
    <t>№№</t>
  </si>
  <si>
    <t xml:space="preserve"> </t>
  </si>
  <si>
    <r>
      <rPr>
        <i/>
        <sz val="10"/>
        <rFont val="Times New Roman"/>
        <family val="1"/>
      </rPr>
      <t>5-й рік навчання:</t>
    </r>
    <r>
      <rPr>
        <sz val="10"/>
        <rFont val="Times New Roman"/>
        <family val="1"/>
      </rPr>
      <t xml:space="preserve"> Секційний курс. Основи стоматології. Медична генетика. Радіаційна медицина. Судинна хірургія. Фізичне виховання та здоров'я. Іноземна мова (за професійним спрямуванням). Вікові аспекти фармакотерапії. Основи сексології та сексопатології. Основи рефлексотерапії. Основи геронтології та геріатрії. Інструментальні методи функціональної діагностики. Актуальні питання ревматології. Актуальні питання гастроентерології. Актуальні питання пульмонології. Актуальні проблеми неврології. Актуальні проблеми клінічної патоморфології. Ендоскопічні технології в акушерстві та гінекології. Основи християнської етики і моралі.</t>
    </r>
  </si>
  <si>
    <r>
      <rPr>
        <i/>
        <sz val="10"/>
        <rFont val="Times New Roman"/>
        <family val="1"/>
      </rPr>
      <t>6-й рік навчання:</t>
    </r>
    <r>
      <rPr>
        <sz val="10"/>
        <rFont val="Times New Roman"/>
        <family val="1"/>
      </rPr>
      <t xml:space="preserve"> Клінічна мікробіологія, вірусологія та імунологія. Актуальні проблеми ЛОР-патології. Немедикаментозні методи лікування та реабілітації. Ендокринологія. Організаційні основи сімейної медицини. Основи трансплантології. Клінічна паразитологія та тропічна медицина. Актуальні проблеми ВІЛ-інфекції. Менеджмент і маркетинг в охороні здоров'я. Екстремальна медицина. Пластична та реконструктивна хірургія. Актуальні питання кардіохірургії. Організаційні засади паліативної та хоспісної медицини. Актуальні питання нейрохірургії. Актуальні питання гематології та трансфузіології. Актуальні питання кардіології.  Актуальні питання нефрології. Актуальні питання клінічної імунології та алергології. Клінічні аспекти імунопрофілактики. Медичні аспекти біоетики та біобезпеки. Фізичне виховання та здоров'я. Актуальні питання церебро-васкулярної патології. Іноземна мова (за професійним спрямуванням). Доказова медицина. Ендоксопічні технології в медицині. Основи християнської етики і моралі. Медична реабілітація. Клінічна  радіологія. </t>
    </r>
  </si>
  <si>
    <t>Комплекс 1 (Внутрішня медицина з професійними та інфекційними хворобами; Хірургія, у тому числі з дитячою хірургією).</t>
  </si>
  <si>
    <t>Кваліфікація освітня "Магістр медицини"                     Кваліфікація професійна "Лікар"</t>
  </si>
  <si>
    <t>за спеціальністю 222 "Медицина"</t>
  </si>
  <si>
    <t>13, 18</t>
  </si>
  <si>
    <t>3, 6</t>
  </si>
  <si>
    <t>4, 5</t>
  </si>
  <si>
    <t>6, 18</t>
  </si>
  <si>
    <t>10, 13, 16, 17, 18</t>
  </si>
  <si>
    <t>10, 13,  16, 17, 18</t>
  </si>
  <si>
    <t>10, 13, 16, 17,  18</t>
  </si>
  <si>
    <t>9, 18</t>
  </si>
  <si>
    <t>Крок 1: стандартизований тестовий (ліцензійний інтегрований) іспит "Крок 1. Загальна лікарська підготовка"</t>
  </si>
  <si>
    <t>Крок 2:   стандартизований тестовий (ліцензійний інтегрований) іспит "Крок 2. Загальна лікарська підготовка" та практично-орієнтований іспит</t>
  </si>
  <si>
    <t>13, 16, 18</t>
  </si>
  <si>
    <t>5, 6</t>
  </si>
  <si>
    <t>8, 9</t>
  </si>
  <si>
    <t>Комплекс 2 (Акушерство і гінекологія; Педіатрія з дитячими інфекційними хворобами; Гігієна, соціальна медицина, громадське здоров'я).</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</si>
</sst>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quot;Yes&quot;;&quot;Yes&quot;;&quot;No&quot;"/>
    <numFmt numFmtId="194" formatCode="&quot;True&quot;;&quot;True&quot;;&quot;False&quot;"/>
    <numFmt numFmtId="195" formatCode="&quot;On&quot;;&quot;On&quot;;&quot;Off&quot;"/>
    <numFmt numFmtId="196" formatCode="[$€-2]\ #,##0.00_);[Red]\([$€-2]\ #,##0.00\)"/>
    <numFmt numFmtId="197" formatCode="[$-422]d\ mmmm\ yyyy&quot; р.&quot;"/>
    <numFmt numFmtId="198" formatCode="0.0"/>
    <numFmt numFmtId="199" formatCode="#,##0.0"/>
  </numFmts>
  <fonts count="62">
    <font>
      <sz val="10"/>
      <name val="Arial Cyr"/>
      <family val="0"/>
    </font>
    <font>
      <sz val="12"/>
      <name val="Times New Roman"/>
      <family val="1"/>
    </font>
    <font>
      <sz val="10"/>
      <name val="Times New Roman"/>
      <family val="1"/>
    </font>
    <font>
      <b/>
      <sz val="12"/>
      <name val="Times New Roman"/>
      <family val="1"/>
    </font>
    <font>
      <b/>
      <sz val="10"/>
      <name val="Times New Roman"/>
      <family val="1"/>
    </font>
    <font>
      <sz val="9"/>
      <name val="Times New Roman"/>
      <family val="1"/>
    </font>
    <font>
      <b/>
      <sz val="11"/>
      <name val="Times New Roman"/>
      <family val="1"/>
    </font>
    <font>
      <sz val="8"/>
      <name val="Arial Cyr"/>
      <family val="0"/>
    </font>
    <font>
      <sz val="11"/>
      <name val="Arial Cyr"/>
      <family val="0"/>
    </font>
    <font>
      <sz val="11"/>
      <name val="Times New Roman"/>
      <family val="1"/>
    </font>
    <font>
      <sz val="10"/>
      <name val="Arial"/>
      <family val="2"/>
    </font>
    <font>
      <sz val="8"/>
      <name val="Times New Roman"/>
      <family val="1"/>
    </font>
    <font>
      <sz val="14"/>
      <name val="Times New Roman"/>
      <family val="1"/>
    </font>
    <font>
      <b/>
      <sz val="6"/>
      <name val="Times New Roman"/>
      <family val="1"/>
    </font>
    <font>
      <b/>
      <sz val="8"/>
      <name val="Times New Roman"/>
      <family val="1"/>
    </font>
    <font>
      <sz val="6"/>
      <name val="Times New Roman"/>
      <family val="1"/>
    </font>
    <font>
      <b/>
      <sz val="9"/>
      <name val="Times New Roman"/>
      <family val="1"/>
    </font>
    <font>
      <sz val="8"/>
      <name val="Arial"/>
      <family val="2"/>
    </font>
    <font>
      <sz val="9"/>
      <name val="Arial"/>
      <family val="2"/>
    </font>
    <font>
      <i/>
      <sz val="14"/>
      <color indexed="10"/>
      <name val="Times New Roman"/>
      <family val="1"/>
    </font>
    <font>
      <u val="single"/>
      <sz val="8.5"/>
      <color indexed="12"/>
      <name val="Arial Cyr"/>
      <family val="0"/>
    </font>
    <font>
      <u val="single"/>
      <sz val="8.5"/>
      <color indexed="36"/>
      <name val="Arial Cyr"/>
      <family val="0"/>
    </font>
    <font>
      <i/>
      <sz val="10"/>
      <name val="Times New Roman"/>
      <family val="1"/>
    </font>
    <font>
      <sz val="12"/>
      <color indexed="8"/>
      <name val="Times New Roman"/>
      <family val="1"/>
    </font>
    <font>
      <sz val="7"/>
      <name val="Times New Roman"/>
      <family val="1"/>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u val="single"/>
      <sz val="10"/>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medium"/>
      <bottom style="thin"/>
    </border>
    <border>
      <left style="thin"/>
      <right>
        <color indexed="63"/>
      </right>
      <top style="thin"/>
      <bottom style="mediu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thin"/>
      <bottom>
        <color indexed="63"/>
      </bottom>
    </border>
    <border>
      <left>
        <color indexed="63"/>
      </left>
      <right style="thin"/>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thin"/>
    </border>
    <border>
      <left style="medium"/>
      <right>
        <color indexed="63"/>
      </right>
      <top style="thin"/>
      <bottom style="medium"/>
    </border>
    <border>
      <left style="medium"/>
      <right style="medium"/>
      <top style="thin"/>
      <bottom style="medium"/>
    </border>
    <border>
      <left style="thin"/>
      <right style="medium"/>
      <top style="medium"/>
      <bottom style="medium"/>
    </border>
    <border>
      <left>
        <color indexed="63"/>
      </left>
      <right style="thin"/>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color indexed="63"/>
      </left>
      <right style="medium"/>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thin"/>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color indexed="63"/>
      </top>
      <bottom style="medium"/>
    </border>
    <border>
      <left>
        <color indexed="63"/>
      </left>
      <right>
        <color indexed="63"/>
      </right>
      <top style="thin"/>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color indexed="63"/>
      </right>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0" fillId="0" borderId="0">
      <alignment/>
      <protection/>
    </xf>
    <xf numFmtId="0" fontId="10"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356">
    <xf numFmtId="0" fontId="0" fillId="0" borderId="0" xfId="0" applyAlignment="1">
      <alignment/>
    </xf>
    <xf numFmtId="0" fontId="1" fillId="0" borderId="0" xfId="0" applyFont="1" applyAlignment="1">
      <alignment/>
    </xf>
    <xf numFmtId="0" fontId="2" fillId="0" borderId="0" xfId="0" applyFont="1" applyBorder="1" applyAlignment="1">
      <alignment/>
    </xf>
    <xf numFmtId="0" fontId="2" fillId="0" borderId="0" xfId="0" applyFont="1" applyAlignment="1">
      <alignment/>
    </xf>
    <xf numFmtId="0" fontId="9" fillId="0" borderId="0" xfId="0" applyFont="1" applyAlignment="1">
      <alignment/>
    </xf>
    <xf numFmtId="0" fontId="2" fillId="0" borderId="0" xfId="34" applyFont="1">
      <alignment/>
      <protection/>
    </xf>
    <xf numFmtId="0" fontId="1" fillId="0" borderId="0" xfId="33" applyFont="1" applyFill="1">
      <alignment/>
      <protection/>
    </xf>
    <xf numFmtId="0" fontId="11" fillId="0" borderId="0" xfId="34" applyFont="1">
      <alignment/>
      <protection/>
    </xf>
    <xf numFmtId="0" fontId="12" fillId="0" borderId="0" xfId="33" applyFont="1" applyFill="1">
      <alignment/>
      <protection/>
    </xf>
    <xf numFmtId="0" fontId="3" fillId="0" borderId="0" xfId="33" applyFont="1" applyFill="1">
      <alignment/>
      <protection/>
    </xf>
    <xf numFmtId="0" fontId="0" fillId="0" borderId="0" xfId="0" applyAlignment="1">
      <alignment wrapText="1"/>
    </xf>
    <xf numFmtId="0" fontId="3" fillId="0" borderId="0" xfId="33" applyFont="1" applyFill="1" applyAlignment="1">
      <alignment wrapText="1"/>
      <protection/>
    </xf>
    <xf numFmtId="0" fontId="1" fillId="0" borderId="0" xfId="34" applyFont="1">
      <alignment/>
      <protection/>
    </xf>
    <xf numFmtId="0" fontId="3" fillId="0" borderId="0" xfId="34" applyFont="1">
      <alignment/>
      <protection/>
    </xf>
    <xf numFmtId="0" fontId="6" fillId="0" borderId="0" xfId="33" applyFont="1" applyFill="1">
      <alignment/>
      <protection/>
    </xf>
    <xf numFmtId="0" fontId="15" fillId="0" borderId="10" xfId="34" applyFont="1" applyFill="1" applyBorder="1" applyAlignment="1">
      <alignment vertical="center" textRotation="90"/>
      <protection/>
    </xf>
    <xf numFmtId="0" fontId="15" fillId="0" borderId="10" xfId="34" applyFont="1" applyFill="1" applyBorder="1" applyAlignment="1">
      <alignment vertical="center" textRotation="90" wrapText="1"/>
      <protection/>
    </xf>
    <xf numFmtId="0" fontId="11"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textRotation="90" wrapText="1"/>
    </xf>
    <xf numFmtId="49" fontId="5" fillId="0" borderId="11" xfId="0" applyNumberFormat="1" applyFont="1" applyBorder="1" applyAlignment="1">
      <alignment horizontal="center" vertical="center"/>
    </xf>
    <xf numFmtId="0" fontId="2" fillId="0" borderId="0" xfId="0" applyFont="1" applyBorder="1" applyAlignment="1">
      <alignment/>
    </xf>
    <xf numFmtId="0" fontId="2" fillId="0" borderId="0" xfId="0" applyFont="1" applyBorder="1" applyAlignment="1">
      <alignment textRotation="90" wrapText="1"/>
    </xf>
    <xf numFmtId="0" fontId="2" fillId="0" borderId="0" xfId="0" applyFont="1" applyBorder="1" applyAlignment="1">
      <alignment horizontal="center" textRotation="90"/>
    </xf>
    <xf numFmtId="0" fontId="2" fillId="0" borderId="0" xfId="0" applyFont="1" applyBorder="1" applyAlignment="1">
      <alignment horizontal="center"/>
    </xf>
    <xf numFmtId="0" fontId="9" fillId="0" borderId="0" xfId="33" applyFont="1" applyFill="1">
      <alignment/>
      <protection/>
    </xf>
    <xf numFmtId="0" fontId="9" fillId="0" borderId="0" xfId="34" applyFont="1">
      <alignment/>
      <protection/>
    </xf>
    <xf numFmtId="0" fontId="6" fillId="0" borderId="0" xfId="34" applyFont="1">
      <alignment/>
      <protection/>
    </xf>
    <xf numFmtId="0" fontId="9" fillId="0" borderId="0" xfId="34" applyFont="1" applyAlignment="1">
      <alignment horizontal="center"/>
      <protection/>
    </xf>
    <xf numFmtId="0" fontId="1" fillId="0" borderId="0" xfId="0" applyFont="1" applyAlignment="1">
      <alignment/>
    </xf>
    <xf numFmtId="49" fontId="5" fillId="0" borderId="0" xfId="0" applyNumberFormat="1" applyFont="1" applyBorder="1" applyAlignment="1">
      <alignment horizontal="center" vertical="center"/>
    </xf>
    <xf numFmtId="0" fontId="19" fillId="0" borderId="0" xfId="0" applyFont="1" applyFill="1" applyAlignment="1">
      <alignment/>
    </xf>
    <xf numFmtId="1" fontId="1" fillId="33" borderId="12"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1" fontId="6" fillId="33" borderId="17" xfId="0" applyNumberFormat="1"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 fillId="33" borderId="21" xfId="0" applyFont="1" applyFill="1" applyBorder="1" applyAlignment="1">
      <alignment horizontal="center" vertical="center" wrapText="1"/>
    </xf>
    <xf numFmtId="1" fontId="1" fillId="33" borderId="21" xfId="0" applyNumberFormat="1"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198" fontId="1" fillId="33" borderId="12" xfId="0" applyNumberFormat="1" applyFont="1" applyFill="1" applyBorder="1" applyAlignment="1">
      <alignment horizontal="center" vertical="center" wrapText="1"/>
    </xf>
    <xf numFmtId="198" fontId="1" fillId="33" borderId="21" xfId="0" applyNumberFormat="1" applyFont="1" applyFill="1" applyBorder="1" applyAlignment="1">
      <alignment horizontal="center" vertical="center" wrapText="1"/>
    </xf>
    <xf numFmtId="198" fontId="6" fillId="33" borderId="17" xfId="0" applyNumberFormat="1" applyFont="1" applyFill="1" applyBorder="1" applyAlignment="1">
      <alignment horizontal="center" vertical="center" wrapText="1"/>
    </xf>
    <xf numFmtId="0" fontId="0" fillId="33" borderId="0" xfId="0" applyFill="1" applyAlignment="1">
      <alignment/>
    </xf>
    <xf numFmtId="0" fontId="2" fillId="33" borderId="24" xfId="0" applyFont="1" applyFill="1" applyBorder="1" applyAlignment="1">
      <alignment horizontal="center" vertical="center" wrapText="1"/>
    </xf>
    <xf numFmtId="0" fontId="0" fillId="33" borderId="0" xfId="0" applyFill="1" applyBorder="1" applyAlignment="1">
      <alignment/>
    </xf>
    <xf numFmtId="0" fontId="0" fillId="33" borderId="13" xfId="0" applyFill="1" applyBorder="1" applyAlignment="1">
      <alignment horizontal="center" vertical="top" wrapText="1"/>
    </xf>
    <xf numFmtId="0" fontId="0" fillId="33" borderId="12" xfId="0" applyFill="1" applyBorder="1" applyAlignment="1">
      <alignment horizontal="center" vertical="top" wrapText="1"/>
    </xf>
    <xf numFmtId="0" fontId="0" fillId="33" borderId="15" xfId="0" applyFill="1" applyBorder="1" applyAlignment="1">
      <alignment horizontal="center" vertical="top" wrapText="1"/>
    </xf>
    <xf numFmtId="0" fontId="2" fillId="33" borderId="25" xfId="0" applyFont="1" applyFill="1" applyBorder="1" applyAlignment="1">
      <alignment horizontal="center" vertical="center" wrapText="1"/>
    </xf>
    <xf numFmtId="0" fontId="0" fillId="33" borderId="12" xfId="0" applyFill="1" applyBorder="1" applyAlignment="1">
      <alignment/>
    </xf>
    <xf numFmtId="0" fontId="2" fillId="33" borderId="0" xfId="0" applyFont="1" applyFill="1" applyBorder="1" applyAlignment="1">
      <alignment/>
    </xf>
    <xf numFmtId="0" fontId="1" fillId="33" borderId="26" xfId="0" applyFont="1" applyFill="1" applyBorder="1" applyAlignment="1">
      <alignment horizontal="center" vertical="center" wrapText="1"/>
    </xf>
    <xf numFmtId="0" fontId="2" fillId="33" borderId="0" xfId="0" applyFont="1" applyFill="1" applyAlignment="1">
      <alignment/>
    </xf>
    <xf numFmtId="0" fontId="9" fillId="33" borderId="0" xfId="0" applyFont="1" applyFill="1" applyAlignment="1">
      <alignment/>
    </xf>
    <xf numFmtId="0" fontId="0" fillId="33" borderId="14" xfId="0" applyFill="1" applyBorder="1" applyAlignment="1">
      <alignment/>
    </xf>
    <xf numFmtId="0" fontId="2" fillId="33" borderId="14" xfId="0" applyFont="1" applyFill="1" applyBorder="1" applyAlignment="1">
      <alignment/>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198" fontId="6" fillId="33" borderId="28" xfId="0" applyNumberFormat="1" applyFont="1" applyFill="1" applyBorder="1" applyAlignment="1">
      <alignment horizontal="center" vertical="center" wrapText="1"/>
    </xf>
    <xf numFmtId="0" fontId="1" fillId="33" borderId="15" xfId="0" applyFont="1" applyFill="1" applyBorder="1" applyAlignment="1">
      <alignment vertical="center" wrapText="1"/>
    </xf>
    <xf numFmtId="0" fontId="11" fillId="33" borderId="14" xfId="0" applyFont="1" applyFill="1" applyBorder="1" applyAlignment="1">
      <alignment horizontal="center" vertical="center" wrapText="1"/>
    </xf>
    <xf numFmtId="0" fontId="2" fillId="33" borderId="29" xfId="0" applyFont="1" applyFill="1" applyBorder="1" applyAlignment="1">
      <alignment vertical="center" wrapText="1"/>
    </xf>
    <xf numFmtId="0" fontId="11" fillId="33" borderId="3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198" fontId="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17" xfId="0" applyFont="1" applyFill="1" applyBorder="1" applyAlignment="1">
      <alignment horizontal="center" vertical="center" wrapText="1"/>
    </xf>
    <xf numFmtId="1" fontId="1" fillId="33" borderId="17"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5" xfId="0" applyFont="1" applyFill="1" applyBorder="1" applyAlignment="1">
      <alignment horizontal="left" vertical="top"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198" fontId="3" fillId="33" borderId="17" xfId="0" applyNumberFormat="1"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6" fillId="33" borderId="32" xfId="0" applyFont="1" applyFill="1" applyBorder="1" applyAlignment="1">
      <alignment horizontal="center" vertical="top" wrapText="1"/>
    </xf>
    <xf numFmtId="0" fontId="6" fillId="33" borderId="33" xfId="0" applyFont="1" applyFill="1" applyBorder="1" applyAlignment="1">
      <alignment horizontal="center" vertical="top"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198" fontId="6" fillId="33" borderId="35"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198" fontId="4" fillId="33" borderId="12" xfId="0" applyNumberFormat="1" applyFont="1" applyFill="1" applyBorder="1" applyAlignment="1">
      <alignment horizontal="center" vertical="center" wrapText="1"/>
    </xf>
    <xf numFmtId="1" fontId="4" fillId="33"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9" fillId="33" borderId="0" xfId="0" applyFont="1" applyFill="1" applyAlignment="1">
      <alignment/>
    </xf>
    <xf numFmtId="0" fontId="2" fillId="33" borderId="0" xfId="0" applyFont="1" applyFill="1" applyAlignment="1">
      <alignment horizontal="left" vertical="center" indent="11"/>
    </xf>
    <xf numFmtId="198" fontId="9" fillId="33" borderId="0" xfId="0" applyNumberFormat="1" applyFont="1" applyFill="1" applyAlignment="1">
      <alignment/>
    </xf>
    <xf numFmtId="0" fontId="2" fillId="33" borderId="0" xfId="0" applyFont="1" applyFill="1" applyAlignment="1">
      <alignment/>
    </xf>
    <xf numFmtId="198" fontId="2" fillId="33" borderId="0" xfId="0" applyNumberFormat="1" applyFont="1" applyFill="1" applyAlignment="1">
      <alignment/>
    </xf>
    <xf numFmtId="0" fontId="9" fillId="33" borderId="0" xfId="0" applyFont="1" applyFill="1" applyAlignment="1">
      <alignment vertical="center"/>
    </xf>
    <xf numFmtId="0" fontId="2" fillId="33" borderId="36" xfId="0" applyFont="1" applyFill="1" applyBorder="1" applyAlignment="1">
      <alignment/>
    </xf>
    <xf numFmtId="0" fontId="9" fillId="33" borderId="36" xfId="0" applyFont="1" applyFill="1" applyBorder="1" applyAlignment="1">
      <alignment/>
    </xf>
    <xf numFmtId="198" fontId="9" fillId="33" borderId="36" xfId="0" applyNumberFormat="1" applyFont="1" applyFill="1" applyBorder="1" applyAlignment="1">
      <alignment/>
    </xf>
    <xf numFmtId="0" fontId="9" fillId="33" borderId="0" xfId="0" applyFont="1" applyFill="1" applyAlignment="1">
      <alignment horizontal="left"/>
    </xf>
    <xf numFmtId="0" fontId="9" fillId="33" borderId="0" xfId="0" applyFont="1" applyFill="1" applyAlignment="1">
      <alignment/>
    </xf>
    <xf numFmtId="0" fontId="9" fillId="33" borderId="18"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8" xfId="0" applyFont="1" applyFill="1" applyBorder="1" applyAlignment="1">
      <alignment horizontal="center" vertical="center"/>
    </xf>
    <xf numFmtId="0" fontId="0" fillId="33" borderId="37" xfId="0" applyFill="1" applyBorder="1" applyAlignment="1">
      <alignment horizontal="center" vertical="top" wrapText="1"/>
    </xf>
    <xf numFmtId="0" fontId="0" fillId="33" borderId="38" xfId="0" applyFill="1" applyBorder="1" applyAlignment="1">
      <alignment horizontal="center" vertical="top" wrapText="1"/>
    </xf>
    <xf numFmtId="0" fontId="2" fillId="33" borderId="23" xfId="0" applyFont="1" applyFill="1" applyBorder="1" applyAlignment="1">
      <alignment/>
    </xf>
    <xf numFmtId="0" fontId="0" fillId="33" borderId="21" xfId="0" applyFill="1" applyBorder="1" applyAlignment="1">
      <alignment/>
    </xf>
    <xf numFmtId="0" fontId="0" fillId="33" borderId="28" xfId="0" applyFill="1" applyBorder="1" applyAlignment="1">
      <alignment/>
    </xf>
    <xf numFmtId="0" fontId="0" fillId="33" borderId="39" xfId="0" applyFill="1" applyBorder="1" applyAlignment="1">
      <alignment/>
    </xf>
    <xf numFmtId="0" fontId="0" fillId="33" borderId="30" xfId="0" applyFill="1" applyBorder="1" applyAlignment="1">
      <alignment/>
    </xf>
    <xf numFmtId="0" fontId="0" fillId="33" borderId="10" xfId="0" applyFill="1" applyBorder="1" applyAlignment="1">
      <alignment/>
    </xf>
    <xf numFmtId="0" fontId="2" fillId="33" borderId="30" xfId="0" applyFont="1" applyFill="1" applyBorder="1" applyAlignment="1">
      <alignment/>
    </xf>
    <xf numFmtId="0" fontId="2" fillId="33" borderId="27" xfId="0" applyFont="1" applyFill="1" applyBorder="1" applyAlignment="1">
      <alignment/>
    </xf>
    <xf numFmtId="0" fontId="0" fillId="33" borderId="40" xfId="0" applyFill="1" applyBorder="1" applyAlignment="1">
      <alignment/>
    </xf>
    <xf numFmtId="0" fontId="6" fillId="33" borderId="41" xfId="0" applyFont="1" applyFill="1" applyBorder="1" applyAlignment="1">
      <alignment horizontal="center" wrapText="1"/>
    </xf>
    <xf numFmtId="0" fontId="0" fillId="33" borderId="15" xfId="0" applyFill="1" applyBorder="1" applyAlignment="1">
      <alignment/>
    </xf>
    <xf numFmtId="0" fontId="2" fillId="33" borderId="42" xfId="0" applyFont="1" applyFill="1" applyBorder="1" applyAlignment="1">
      <alignment vertical="center" wrapText="1"/>
    </xf>
    <xf numFmtId="0" fontId="1" fillId="33" borderId="27" xfId="0" applyFont="1" applyFill="1" applyBorder="1" applyAlignment="1">
      <alignment horizontal="center" vertical="center" wrapText="1"/>
    </xf>
    <xf numFmtId="0" fontId="1" fillId="33" borderId="43" xfId="0" applyFont="1" applyFill="1" applyBorder="1" applyAlignment="1">
      <alignment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 fillId="33" borderId="28" xfId="0" applyFont="1" applyFill="1" applyBorder="1" applyAlignment="1">
      <alignment horizontal="center" vertical="center" wrapText="1"/>
    </xf>
    <xf numFmtId="198" fontId="1" fillId="33" borderId="28" xfId="0" applyNumberFormat="1" applyFont="1" applyFill="1" applyBorder="1" applyAlignment="1">
      <alignment horizontal="center" vertical="center" wrapText="1"/>
    </xf>
    <xf numFmtId="1" fontId="1" fillId="33" borderId="28" xfId="0" applyNumberFormat="1"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9" fillId="33" borderId="44" xfId="0" applyFont="1" applyFill="1" applyBorder="1" applyAlignment="1">
      <alignment/>
    </xf>
    <xf numFmtId="0" fontId="8" fillId="33" borderId="45" xfId="0" applyFont="1" applyFill="1" applyBorder="1" applyAlignment="1">
      <alignment/>
    </xf>
    <xf numFmtId="0" fontId="8" fillId="33" borderId="46" xfId="0" applyFont="1" applyFill="1" applyBorder="1" applyAlignment="1">
      <alignment/>
    </xf>
    <xf numFmtId="0" fontId="9" fillId="33" borderId="27" xfId="0" applyFont="1" applyFill="1" applyBorder="1" applyAlignment="1">
      <alignment/>
    </xf>
    <xf numFmtId="0" fontId="8" fillId="33" borderId="28" xfId="0" applyFont="1" applyFill="1" applyBorder="1" applyAlignment="1">
      <alignment/>
    </xf>
    <xf numFmtId="0" fontId="9" fillId="33" borderId="28" xfId="0" applyFont="1" applyFill="1" applyBorder="1" applyAlignment="1">
      <alignment/>
    </xf>
    <xf numFmtId="0" fontId="9" fillId="33" borderId="39" xfId="0" applyFont="1" applyFill="1" applyBorder="1" applyAlignment="1">
      <alignment/>
    </xf>
    <xf numFmtId="0" fontId="4" fillId="33" borderId="47" xfId="0" applyFont="1" applyFill="1" applyBorder="1" applyAlignment="1">
      <alignment horizontal="center" vertical="center" wrapText="1"/>
    </xf>
    <xf numFmtId="198" fontId="4" fillId="33" borderId="47" xfId="0" applyNumberFormat="1" applyFont="1" applyFill="1" applyBorder="1" applyAlignment="1">
      <alignment horizontal="center" vertical="center" wrapText="1"/>
    </xf>
    <xf numFmtId="1" fontId="4" fillId="33" borderId="47"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198" fontId="4" fillId="33" borderId="17" xfId="0" applyNumberFormat="1" applyFont="1" applyFill="1" applyBorder="1" applyAlignment="1">
      <alignment horizontal="center" vertical="center" wrapText="1"/>
    </xf>
    <xf numFmtId="1" fontId="4" fillId="33" borderId="17"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xf>
    <xf numFmtId="0" fontId="6" fillId="33" borderId="48" xfId="0" applyFont="1" applyFill="1" applyBorder="1" applyAlignment="1">
      <alignment horizontal="center" wrapText="1"/>
    </xf>
    <xf numFmtId="0" fontId="11" fillId="33" borderId="23" xfId="0" applyFont="1" applyFill="1" applyBorder="1" applyAlignment="1">
      <alignment horizontal="center" vertical="center" wrapText="1"/>
    </xf>
    <xf numFmtId="0" fontId="0" fillId="33" borderId="49" xfId="0" applyFill="1" applyBorder="1" applyAlignment="1">
      <alignment/>
    </xf>
    <xf numFmtId="0" fontId="1" fillId="33" borderId="50"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33" borderId="52" xfId="0" applyFont="1" applyFill="1" applyBorder="1" applyAlignment="1">
      <alignment horizontal="center" vertical="center" wrapText="1"/>
    </xf>
    <xf numFmtId="0" fontId="8" fillId="33" borderId="13" xfId="0" applyFont="1" applyFill="1" applyBorder="1" applyAlignment="1">
      <alignment/>
    </xf>
    <xf numFmtId="0" fontId="8" fillId="33" borderId="12" xfId="0" applyFont="1" applyFill="1" applyBorder="1" applyAlignment="1">
      <alignment/>
    </xf>
    <xf numFmtId="0" fontId="2" fillId="33" borderId="43" xfId="0" applyFont="1" applyFill="1" applyBorder="1" applyAlignment="1">
      <alignment vertical="center" wrapText="1"/>
    </xf>
    <xf numFmtId="0" fontId="0" fillId="33" borderId="53" xfId="0" applyFill="1" applyBorder="1" applyAlignment="1">
      <alignment/>
    </xf>
    <xf numFmtId="198" fontId="6" fillId="33" borderId="54" xfId="0" applyNumberFormat="1" applyFont="1" applyFill="1" applyBorder="1" applyAlignment="1">
      <alignment horizontal="center" vertical="center" wrapText="1"/>
    </xf>
    <xf numFmtId="0" fontId="6" fillId="33" borderId="55" xfId="0" applyFont="1" applyFill="1" applyBorder="1" applyAlignment="1">
      <alignment horizontal="center" wrapText="1"/>
    </xf>
    <xf numFmtId="198" fontId="0" fillId="33" borderId="0" xfId="0" applyNumberFormat="1" applyFill="1" applyAlignment="1">
      <alignment/>
    </xf>
    <xf numFmtId="1" fontId="0" fillId="33" borderId="0" xfId="0" applyNumberFormat="1" applyFill="1" applyAlignment="1">
      <alignment/>
    </xf>
    <xf numFmtId="0" fontId="2" fillId="33" borderId="40" xfId="0" applyFont="1" applyFill="1" applyBorder="1" applyAlignment="1">
      <alignment/>
    </xf>
    <xf numFmtId="0" fontId="2" fillId="34" borderId="0" xfId="0" applyFont="1" applyFill="1" applyAlignment="1">
      <alignment/>
    </xf>
    <xf numFmtId="198" fontId="6" fillId="33" borderId="27" xfId="0" applyNumberFormat="1" applyFont="1" applyFill="1" applyBorder="1" applyAlignment="1">
      <alignment horizontal="center" vertical="center" wrapText="1"/>
    </xf>
    <xf numFmtId="0" fontId="3" fillId="33" borderId="0" xfId="0" applyFont="1" applyFill="1" applyBorder="1" applyAlignment="1">
      <alignment horizontal="center" wrapText="1"/>
    </xf>
    <xf numFmtId="0" fontId="0" fillId="33" borderId="0" xfId="0" applyFill="1" applyBorder="1" applyAlignment="1">
      <alignment/>
    </xf>
    <xf numFmtId="0" fontId="2" fillId="33" borderId="47"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6" fillId="33" borderId="0" xfId="0" applyFont="1" applyFill="1" applyBorder="1" applyAlignment="1">
      <alignment horizontal="center" wrapText="1"/>
    </xf>
    <xf numFmtId="0" fontId="6" fillId="33" borderId="57" xfId="0" applyFont="1" applyFill="1" applyBorder="1" applyAlignment="1">
      <alignment horizontal="center" wrapText="1"/>
    </xf>
    <xf numFmtId="0" fontId="0" fillId="33" borderId="12" xfId="0" applyFont="1" applyFill="1" applyBorder="1" applyAlignment="1">
      <alignment/>
    </xf>
    <xf numFmtId="198" fontId="23" fillId="33" borderId="12" xfId="0" applyNumberFormat="1" applyFont="1" applyFill="1" applyBorder="1" applyAlignment="1">
      <alignment horizontal="center" vertical="center" wrapText="1"/>
    </xf>
    <xf numFmtId="0" fontId="0" fillId="33" borderId="14" xfId="0" applyFont="1" applyFill="1" applyBorder="1" applyAlignment="1">
      <alignment/>
    </xf>
    <xf numFmtId="0" fontId="2" fillId="33" borderId="15" xfId="0" applyFont="1" applyFill="1" applyBorder="1" applyAlignment="1">
      <alignment vertical="center" wrapText="1"/>
    </xf>
    <xf numFmtId="0" fontId="11" fillId="33" borderId="12" xfId="34" applyFont="1" applyFill="1" applyBorder="1" applyAlignment="1">
      <alignment horizontal="center" vertical="center"/>
      <protection/>
    </xf>
    <xf numFmtId="0" fontId="5" fillId="33" borderId="0" xfId="34" applyFont="1" applyFill="1" applyBorder="1" applyAlignment="1">
      <alignment horizontal="center" vertical="center"/>
      <protection/>
    </xf>
    <xf numFmtId="0" fontId="16" fillId="33" borderId="0" xfId="0" applyFont="1" applyFill="1" applyAlignment="1">
      <alignment/>
    </xf>
    <xf numFmtId="0" fontId="16" fillId="33" borderId="0" xfId="34" applyFont="1" applyFill="1" applyBorder="1" applyAlignment="1">
      <alignment horizontal="center" vertical="center"/>
      <protection/>
    </xf>
    <xf numFmtId="0" fontId="16" fillId="33" borderId="0" xfId="34" applyFont="1" applyFill="1" applyBorder="1" applyAlignment="1">
      <alignment vertical="center"/>
      <protection/>
    </xf>
    <xf numFmtId="0" fontId="5" fillId="33" borderId="0" xfId="34" applyFont="1" applyFill="1" applyBorder="1" applyAlignment="1">
      <alignment vertical="center"/>
      <protection/>
    </xf>
    <xf numFmtId="0" fontId="5" fillId="33" borderId="36" xfId="34" applyFont="1" applyFill="1" applyBorder="1" applyAlignment="1">
      <alignment vertical="center"/>
      <protection/>
    </xf>
    <xf numFmtId="49" fontId="5" fillId="33" borderId="0" xfId="34" applyNumberFormat="1" applyFont="1" applyFill="1" applyBorder="1" applyAlignment="1">
      <alignment vertical="center" textRotation="90" wrapText="1"/>
      <protection/>
    </xf>
    <xf numFmtId="0" fontId="5" fillId="33" borderId="0" xfId="0" applyFont="1" applyFill="1" applyBorder="1" applyAlignment="1">
      <alignment/>
    </xf>
    <xf numFmtId="0" fontId="5" fillId="33" borderId="0" xfId="34" applyFont="1" applyFill="1" applyBorder="1" applyAlignment="1">
      <alignment horizontal="center" vertical="center" wrapText="1"/>
      <protection/>
    </xf>
    <xf numFmtId="0" fontId="5" fillId="33" borderId="0" xfId="34" applyFont="1" applyFill="1" applyBorder="1" applyAlignment="1">
      <alignment vertical="center" textRotation="90"/>
      <protection/>
    </xf>
    <xf numFmtId="0" fontId="5" fillId="33" borderId="0" xfId="34" applyFont="1" applyFill="1" applyAlignment="1">
      <alignment horizontal="center" vertical="center"/>
      <protection/>
    </xf>
    <xf numFmtId="0" fontId="5" fillId="33" borderId="0" xfId="0" applyFont="1" applyFill="1" applyAlignment="1">
      <alignment/>
    </xf>
    <xf numFmtId="0" fontId="5" fillId="33" borderId="0" xfId="0" applyFont="1" applyFill="1" applyBorder="1" applyAlignment="1">
      <alignment/>
    </xf>
    <xf numFmtId="0" fontId="5" fillId="33" borderId="26" xfId="34" applyFont="1" applyFill="1" applyBorder="1" applyAlignment="1">
      <alignment horizontal="center" vertical="center"/>
      <protection/>
    </xf>
    <xf numFmtId="0" fontId="5" fillId="33" borderId="58" xfId="34" applyFont="1" applyFill="1" applyBorder="1" applyAlignment="1">
      <alignment horizontal="center" vertical="center"/>
      <protection/>
    </xf>
    <xf numFmtId="0" fontId="5" fillId="33" borderId="14" xfId="34" applyFont="1" applyFill="1" applyBorder="1" applyAlignment="1">
      <alignment horizontal="center" vertical="center"/>
      <protection/>
    </xf>
    <xf numFmtId="0" fontId="5" fillId="33" borderId="12" xfId="0" applyNumberFormat="1" applyFont="1" applyFill="1" applyBorder="1" applyAlignment="1">
      <alignment vertical="justify" wrapText="1" readingOrder="1"/>
    </xf>
    <xf numFmtId="0" fontId="5" fillId="33" borderId="0" xfId="0" applyNumberFormat="1" applyFont="1" applyFill="1" applyBorder="1" applyAlignment="1">
      <alignment vertical="justify" wrapText="1" readingOrder="1"/>
    </xf>
    <xf numFmtId="0" fontId="5" fillId="33" borderId="12" xfId="0" applyFont="1" applyFill="1" applyBorder="1" applyAlignment="1">
      <alignment/>
    </xf>
    <xf numFmtId="0" fontId="16" fillId="33" borderId="0" xfId="34" applyFont="1" applyFill="1" applyBorder="1" applyAlignment="1">
      <alignment vertical="center" wrapText="1"/>
      <protection/>
    </xf>
    <xf numFmtId="0" fontId="5" fillId="33" borderId="12" xfId="0" applyNumberFormat="1" applyFont="1" applyFill="1" applyBorder="1" applyAlignment="1">
      <alignment/>
    </xf>
    <xf numFmtId="49" fontId="5" fillId="33" borderId="0" xfId="0" applyNumberFormat="1" applyFont="1" applyFill="1" applyBorder="1" applyAlignment="1">
      <alignment horizontal="center" vertical="center"/>
    </xf>
    <xf numFmtId="0" fontId="1" fillId="33" borderId="26"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42" xfId="0" applyFont="1" applyFill="1" applyBorder="1" applyAlignment="1">
      <alignment vertical="center" wrapText="1"/>
    </xf>
    <xf numFmtId="0" fontId="1" fillId="33" borderId="26" xfId="0" applyFont="1" applyFill="1" applyBorder="1" applyAlignment="1">
      <alignment vertical="center" wrapText="1"/>
    </xf>
    <xf numFmtId="0" fontId="2" fillId="33" borderId="26" xfId="0" applyFont="1" applyFill="1" applyBorder="1" applyAlignment="1">
      <alignment vertical="center" wrapText="1"/>
    </xf>
    <xf numFmtId="0" fontId="9" fillId="33" borderId="15" xfId="0" applyFont="1" applyFill="1" applyBorder="1" applyAlignment="1">
      <alignment vertical="center" wrapText="1"/>
    </xf>
    <xf numFmtId="0" fontId="1" fillId="33" borderId="22" xfId="0" applyFont="1" applyFill="1" applyBorder="1" applyAlignment="1">
      <alignment vertical="center" wrapText="1"/>
    </xf>
    <xf numFmtId="0" fontId="11" fillId="33" borderId="14" xfId="0" applyFont="1" applyFill="1" applyBorder="1" applyAlignment="1">
      <alignment vertical="center" wrapText="1"/>
    </xf>
    <xf numFmtId="0" fontId="24" fillId="33" borderId="12" xfId="0" applyFont="1" applyFill="1" applyBorder="1" applyAlignment="1">
      <alignment wrapText="1"/>
    </xf>
    <xf numFmtId="1" fontId="0" fillId="33" borderId="0" xfId="0" applyNumberFormat="1" applyFill="1" applyAlignment="1">
      <alignment horizontal="center"/>
    </xf>
    <xf numFmtId="0" fontId="1" fillId="33" borderId="59" xfId="0" applyFont="1" applyFill="1" applyBorder="1" applyAlignment="1">
      <alignment horizontal="center" vertical="center" wrapText="1"/>
    </xf>
    <xf numFmtId="0" fontId="2" fillId="33" borderId="11" xfId="0" applyFont="1" applyFill="1" applyBorder="1" applyAlignment="1">
      <alignment vertical="center" wrapText="1"/>
    </xf>
    <xf numFmtId="0" fontId="11" fillId="33" borderId="3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33" borderId="26" xfId="0" applyFill="1" applyBorder="1" applyAlignment="1">
      <alignment/>
    </xf>
    <xf numFmtId="0" fontId="3" fillId="33" borderId="26" xfId="0" applyFont="1" applyFill="1" applyBorder="1" applyAlignment="1">
      <alignment vertical="center" wrapText="1"/>
    </xf>
    <xf numFmtId="0" fontId="2" fillId="33" borderId="22" xfId="0" applyFont="1" applyFill="1" applyBorder="1" applyAlignment="1">
      <alignment vertical="center" wrapText="1"/>
    </xf>
    <xf numFmtId="16" fontId="0" fillId="33" borderId="28" xfId="0" applyNumberFormat="1" applyFill="1" applyBorder="1" applyAlignment="1">
      <alignment/>
    </xf>
    <xf numFmtId="0" fontId="2" fillId="33" borderId="60" xfId="0" applyFont="1" applyFill="1" applyBorder="1" applyAlignment="1">
      <alignment vertical="center" wrapText="1"/>
    </xf>
    <xf numFmtId="0" fontId="11" fillId="33" borderId="50" xfId="0" applyFont="1" applyFill="1" applyBorder="1" applyAlignment="1">
      <alignment horizontal="center" vertical="center" wrapText="1"/>
    </xf>
    <xf numFmtId="0" fontId="11" fillId="33" borderId="51" xfId="0" applyFont="1" applyFill="1" applyBorder="1" applyAlignment="1">
      <alignment horizontal="center" vertical="center" wrapText="1"/>
    </xf>
    <xf numFmtId="198" fontId="1" fillId="33" borderId="51" xfId="0" applyNumberFormat="1" applyFont="1" applyFill="1" applyBorder="1" applyAlignment="1">
      <alignment horizontal="center" vertical="center" wrapText="1"/>
    </xf>
    <xf numFmtId="1" fontId="1" fillId="33" borderId="51" xfId="0" applyNumberFormat="1" applyFont="1" applyFill="1" applyBorder="1" applyAlignment="1">
      <alignment horizontal="center" vertical="center" wrapText="1"/>
    </xf>
    <xf numFmtId="0" fontId="1" fillId="33" borderId="61" xfId="0" applyFont="1" applyFill="1" applyBorder="1" applyAlignment="1">
      <alignment horizontal="center" vertical="center" wrapText="1"/>
    </xf>
    <xf numFmtId="0" fontId="2" fillId="33" borderId="61" xfId="0" applyFont="1" applyFill="1" applyBorder="1" applyAlignment="1">
      <alignment/>
    </xf>
    <xf numFmtId="0" fontId="0" fillId="33" borderId="51" xfId="0" applyFill="1" applyBorder="1" applyAlignment="1">
      <alignment/>
    </xf>
    <xf numFmtId="0" fontId="1" fillId="33" borderId="42" xfId="0" applyFont="1" applyFill="1" applyBorder="1" applyAlignment="1">
      <alignment horizontal="left" vertical="top" wrapText="1"/>
    </xf>
    <xf numFmtId="0" fontId="11" fillId="33" borderId="0" xfId="0" applyFont="1" applyFill="1" applyBorder="1" applyAlignment="1">
      <alignment vertical="top"/>
    </xf>
    <xf numFmtId="0" fontId="2" fillId="33" borderId="47" xfId="0" applyFont="1" applyFill="1" applyBorder="1" applyAlignment="1">
      <alignment horizontal="center" vertical="center" wrapText="1"/>
    </xf>
    <xf numFmtId="0" fontId="2" fillId="33" borderId="10" xfId="0" applyFont="1" applyFill="1" applyBorder="1" applyAlignment="1">
      <alignment horizontal="center" vertical="center" textRotation="90" wrapText="1"/>
    </xf>
    <xf numFmtId="0" fontId="2" fillId="33" borderId="51" xfId="0" applyFont="1" applyFill="1" applyBorder="1" applyAlignment="1">
      <alignment horizontal="center" vertical="center" textRotation="90" wrapText="1"/>
    </xf>
    <xf numFmtId="0" fontId="2" fillId="33" borderId="12" xfId="0" applyFont="1" applyFill="1" applyBorder="1" applyAlignment="1">
      <alignment horizontal="center" vertical="center" textRotation="90" wrapText="1"/>
    </xf>
    <xf numFmtId="198" fontId="2" fillId="33" borderId="47" xfId="0" applyNumberFormat="1" applyFont="1" applyFill="1" applyBorder="1" applyAlignment="1">
      <alignment horizontal="center" vertical="center" textRotation="90" wrapText="1"/>
    </xf>
    <xf numFmtId="198" fontId="2" fillId="33" borderId="12" xfId="0" applyNumberFormat="1" applyFont="1" applyFill="1" applyBorder="1" applyAlignment="1">
      <alignment horizontal="center" vertical="center" textRotation="90" wrapText="1"/>
    </xf>
    <xf numFmtId="198" fontId="2" fillId="33" borderId="10" xfId="0" applyNumberFormat="1" applyFont="1" applyFill="1" applyBorder="1" applyAlignment="1">
      <alignment horizontal="center" vertical="center" textRotation="90" wrapText="1"/>
    </xf>
    <xf numFmtId="0" fontId="2" fillId="33" borderId="12" xfId="0" applyFont="1" applyFill="1" applyBorder="1" applyAlignment="1">
      <alignment horizontal="center" vertical="center" wrapText="1"/>
    </xf>
    <xf numFmtId="0" fontId="4" fillId="33" borderId="13" xfId="0" applyFont="1" applyFill="1" applyBorder="1" applyAlignment="1">
      <alignment vertical="top" wrapText="1"/>
    </xf>
    <xf numFmtId="0" fontId="2" fillId="33" borderId="12" xfId="0" applyFont="1" applyFill="1" applyBorder="1" applyAlignment="1">
      <alignment vertical="top" wrapText="1"/>
    </xf>
    <xf numFmtId="0" fontId="3" fillId="33" borderId="62" xfId="0" applyFont="1" applyFill="1" applyBorder="1" applyAlignment="1">
      <alignment horizontal="center" wrapText="1"/>
    </xf>
    <xf numFmtId="0" fontId="3" fillId="33" borderId="55" xfId="0" applyFont="1" applyFill="1" applyBorder="1" applyAlignment="1">
      <alignment horizontal="center" wrapText="1"/>
    </xf>
    <xf numFmtId="0" fontId="3" fillId="33" borderId="63" xfId="0" applyFont="1" applyFill="1" applyBorder="1" applyAlignment="1">
      <alignment horizontal="center" wrapText="1"/>
    </xf>
    <xf numFmtId="0" fontId="3" fillId="33" borderId="0" xfId="0" applyFont="1" applyFill="1" applyBorder="1" applyAlignment="1">
      <alignment horizontal="center" wrapText="1"/>
    </xf>
    <xf numFmtId="0" fontId="4" fillId="33" borderId="64" xfId="0" applyFont="1" applyFill="1" applyBorder="1" applyAlignment="1">
      <alignment vertical="top" wrapText="1"/>
    </xf>
    <xf numFmtId="0" fontId="2" fillId="33" borderId="47" xfId="0" applyFont="1" applyFill="1" applyBorder="1" applyAlignment="1">
      <alignment vertical="top" wrapText="1"/>
    </xf>
    <xf numFmtId="0" fontId="6" fillId="33" borderId="65" xfId="0" applyFont="1" applyFill="1" applyBorder="1" applyAlignment="1">
      <alignment horizontal="center" wrapText="1"/>
    </xf>
    <xf numFmtId="0" fontId="6" fillId="33" borderId="57" xfId="0" applyFont="1" applyFill="1" applyBorder="1" applyAlignment="1">
      <alignment horizontal="center" wrapText="1"/>
    </xf>
    <xf numFmtId="0" fontId="3" fillId="33" borderId="0" xfId="0" applyFont="1" applyFill="1" applyBorder="1" applyAlignment="1">
      <alignment horizontal="center"/>
    </xf>
    <xf numFmtId="0" fontId="0" fillId="33" borderId="0" xfId="0" applyFill="1" applyBorder="1" applyAlignment="1">
      <alignment/>
    </xf>
    <xf numFmtId="0" fontId="2" fillId="33" borderId="64" xfId="0" applyFont="1" applyFill="1" applyBorder="1" applyAlignment="1">
      <alignment horizontal="center" vertical="center" wrapText="1"/>
    </xf>
    <xf numFmtId="1" fontId="2" fillId="33" borderId="12" xfId="0" applyNumberFormat="1" applyFont="1" applyFill="1" applyBorder="1" applyAlignment="1">
      <alignment horizontal="center" vertical="center" textRotation="90" wrapText="1"/>
    </xf>
    <xf numFmtId="1" fontId="2" fillId="33" borderId="10" xfId="0" applyNumberFormat="1" applyFont="1" applyFill="1" applyBorder="1" applyAlignment="1">
      <alignment horizontal="center" vertical="center" textRotation="90" wrapText="1"/>
    </xf>
    <xf numFmtId="0" fontId="2" fillId="33" borderId="64" xfId="0" applyFont="1" applyFill="1" applyBorder="1" applyAlignment="1">
      <alignment horizontal="center" vertical="center" textRotation="90" wrapText="1"/>
    </xf>
    <xf numFmtId="0" fontId="2" fillId="33" borderId="13" xfId="0" applyFont="1" applyFill="1" applyBorder="1" applyAlignment="1">
      <alignment horizontal="center" vertical="center" textRotation="90" wrapText="1"/>
    </xf>
    <xf numFmtId="0" fontId="2" fillId="33" borderId="31" xfId="0" applyFont="1" applyFill="1" applyBorder="1" applyAlignment="1">
      <alignment horizontal="center" vertical="center" textRotation="90" wrapText="1"/>
    </xf>
    <xf numFmtId="0" fontId="2" fillId="33" borderId="56"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15" xfId="0" applyFont="1" applyFill="1" applyBorder="1" applyAlignment="1">
      <alignment horizontal="center" vertical="center" textRotation="90" wrapText="1"/>
    </xf>
    <xf numFmtId="0" fontId="2" fillId="33" borderId="29" xfId="0" applyFont="1" applyFill="1" applyBorder="1" applyAlignment="1">
      <alignment horizontal="center" vertical="center" textRotation="90" wrapText="1"/>
    </xf>
    <xf numFmtId="0" fontId="2" fillId="33" borderId="67" xfId="0" applyFont="1" applyFill="1" applyBorder="1" applyAlignment="1">
      <alignment horizontal="center" vertical="top" wrapText="1"/>
    </xf>
    <xf numFmtId="0" fontId="2" fillId="33" borderId="68" xfId="0" applyFont="1" applyFill="1" applyBorder="1" applyAlignment="1">
      <alignment horizontal="center" vertical="top" wrapText="1"/>
    </xf>
    <xf numFmtId="0" fontId="2" fillId="33" borderId="69" xfId="0" applyFont="1" applyFill="1" applyBorder="1" applyAlignment="1">
      <alignment horizontal="center" vertical="top" wrapText="1"/>
    </xf>
    <xf numFmtId="0" fontId="2" fillId="33" borderId="63"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70" xfId="0" applyFont="1" applyFill="1" applyBorder="1" applyAlignment="1">
      <alignment horizontal="center" vertical="top" wrapText="1"/>
    </xf>
    <xf numFmtId="0" fontId="2" fillId="33" borderId="71" xfId="0" applyFont="1" applyFill="1" applyBorder="1" applyAlignment="1">
      <alignment horizontal="center" vertical="top" wrapText="1"/>
    </xf>
    <xf numFmtId="0" fontId="2" fillId="33" borderId="58" xfId="0" applyFont="1" applyFill="1" applyBorder="1" applyAlignment="1">
      <alignment horizontal="center" vertical="top" wrapText="1"/>
    </xf>
    <xf numFmtId="0" fontId="2" fillId="33" borderId="72" xfId="0" applyFont="1" applyFill="1" applyBorder="1" applyAlignment="1">
      <alignment horizontal="center" vertical="top" wrapText="1"/>
    </xf>
    <xf numFmtId="0" fontId="0" fillId="33" borderId="71" xfId="0" applyFill="1" applyBorder="1" applyAlignment="1">
      <alignment horizontal="center"/>
    </xf>
    <xf numFmtId="0" fontId="0" fillId="33" borderId="58" xfId="0" applyFill="1" applyBorder="1" applyAlignment="1">
      <alignment horizontal="center"/>
    </xf>
    <xf numFmtId="0" fontId="0" fillId="33" borderId="72" xfId="0" applyFill="1" applyBorder="1" applyAlignment="1">
      <alignment horizontal="center"/>
    </xf>
    <xf numFmtId="0" fontId="5" fillId="33" borderId="73" xfId="0" applyFont="1" applyFill="1" applyBorder="1" applyAlignment="1">
      <alignment horizontal="center" vertical="top" wrapText="1"/>
    </xf>
    <xf numFmtId="0" fontId="5" fillId="33" borderId="74" xfId="0" applyFont="1" applyFill="1" applyBorder="1" applyAlignment="1">
      <alignment horizontal="center" vertical="top" wrapText="1"/>
    </xf>
    <xf numFmtId="0" fontId="5" fillId="33" borderId="75" xfId="0" applyFont="1" applyFill="1" applyBorder="1" applyAlignment="1">
      <alignment horizontal="center" vertical="top" wrapText="1"/>
    </xf>
    <xf numFmtId="0" fontId="9" fillId="33" borderId="0" xfId="0" applyNumberFormat="1" applyFont="1" applyFill="1" applyAlignment="1">
      <alignment horizontal="left" vertical="center"/>
    </xf>
    <xf numFmtId="0" fontId="0" fillId="0" borderId="0" xfId="0" applyAlignment="1">
      <alignment/>
    </xf>
    <xf numFmtId="0" fontId="2" fillId="33" borderId="0" xfId="0" applyFont="1" applyFill="1" applyAlignment="1">
      <alignment horizontal="left" vertical="center"/>
    </xf>
    <xf numFmtId="0" fontId="0" fillId="0" borderId="0" xfId="0" applyAlignment="1">
      <alignment/>
    </xf>
    <xf numFmtId="0" fontId="4" fillId="33" borderId="16" xfId="0" applyFont="1" applyFill="1" applyBorder="1" applyAlignment="1">
      <alignment vertical="top" wrapText="1"/>
    </xf>
    <xf numFmtId="0" fontId="2" fillId="33" borderId="17" xfId="0" applyFont="1" applyFill="1" applyBorder="1" applyAlignment="1">
      <alignment vertical="top" wrapText="1"/>
    </xf>
    <xf numFmtId="0" fontId="6" fillId="33" borderId="0" xfId="0" applyFont="1" applyFill="1" applyBorder="1" applyAlignment="1">
      <alignment horizontal="center" wrapText="1"/>
    </xf>
    <xf numFmtId="0" fontId="6" fillId="33" borderId="16"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37" xfId="0" applyFont="1" applyFill="1" applyBorder="1" applyAlignment="1">
      <alignment horizontal="center" vertical="top" wrapText="1"/>
    </xf>
    <xf numFmtId="0" fontId="6" fillId="33" borderId="76" xfId="0" applyFont="1" applyFill="1" applyBorder="1" applyAlignment="1">
      <alignment horizontal="center" vertical="top" wrapText="1"/>
    </xf>
    <xf numFmtId="0" fontId="3" fillId="0" borderId="0" xfId="33" applyFont="1" applyFill="1" applyAlignment="1">
      <alignment horizontal="left" wrapText="1"/>
      <protection/>
    </xf>
    <xf numFmtId="0" fontId="5" fillId="33" borderId="12" xfId="0" applyFont="1" applyFill="1" applyBorder="1" applyAlignment="1">
      <alignment horizontal="center" vertical="center" wrapText="1" readingOrder="1"/>
    </xf>
    <xf numFmtId="0" fontId="5" fillId="33" borderId="12" xfId="0" applyFont="1" applyFill="1" applyBorder="1" applyAlignment="1">
      <alignment horizontal="center" vertical="center" wrapText="1"/>
    </xf>
    <xf numFmtId="0" fontId="16" fillId="33" borderId="36" xfId="34" applyFont="1" applyFill="1" applyBorder="1" applyAlignment="1">
      <alignment horizontal="center" vertical="center"/>
      <protection/>
    </xf>
    <xf numFmtId="0" fontId="5" fillId="33" borderId="36" xfId="34" applyFont="1" applyFill="1" applyBorder="1" applyAlignment="1">
      <alignment horizontal="center" vertical="center"/>
      <protection/>
    </xf>
    <xf numFmtId="0" fontId="15" fillId="0" borderId="12" xfId="34" applyNumberFormat="1" applyFont="1" applyBorder="1" applyAlignment="1">
      <alignment horizontal="center" vertical="center" textRotation="90"/>
      <protection/>
    </xf>
    <xf numFmtId="49" fontId="5" fillId="33" borderId="12" xfId="0" applyNumberFormat="1" applyFont="1" applyFill="1" applyBorder="1" applyAlignment="1">
      <alignment horizontal="center" vertical="center" textRotation="90" wrapText="1"/>
    </xf>
    <xf numFmtId="0" fontId="0" fillId="33" borderId="12" xfId="0" applyFill="1" applyBorder="1" applyAlignment="1">
      <alignment/>
    </xf>
    <xf numFmtId="0" fontId="5" fillId="33" borderId="12" xfId="34" applyFont="1" applyFill="1" applyBorder="1" applyAlignment="1">
      <alignment horizontal="center" vertical="center" textRotation="90" wrapText="1"/>
      <protection/>
    </xf>
    <xf numFmtId="49" fontId="5" fillId="33" borderId="12" xfId="34" applyNumberFormat="1" applyFont="1" applyFill="1" applyBorder="1" applyAlignment="1">
      <alignment horizontal="center" vertical="center" textRotation="90" wrapText="1"/>
      <protection/>
    </xf>
    <xf numFmtId="0" fontId="17" fillId="33" borderId="12" xfId="0" applyFont="1" applyFill="1" applyBorder="1" applyAlignment="1">
      <alignment horizontal="center" textRotation="90" wrapText="1"/>
    </xf>
    <xf numFmtId="0" fontId="5" fillId="33" borderId="12" xfId="0" applyNumberFormat="1" applyFont="1" applyFill="1" applyBorder="1" applyAlignment="1">
      <alignment horizontal="center" vertical="justify" wrapText="1" readingOrder="1"/>
    </xf>
    <xf numFmtId="0" fontId="11" fillId="33" borderId="0" xfId="34" applyFont="1" applyFill="1" applyBorder="1" applyAlignment="1">
      <alignment vertical="center" wrapText="1"/>
      <protection/>
    </xf>
    <xf numFmtId="0" fontId="7" fillId="33" borderId="0" xfId="0" applyFont="1" applyFill="1" applyAlignment="1">
      <alignment wrapText="1"/>
    </xf>
    <xf numFmtId="0" fontId="5" fillId="33" borderId="0" xfId="0" applyFont="1" applyFill="1" applyBorder="1" applyAlignment="1">
      <alignment horizontal="center"/>
    </xf>
    <xf numFmtId="0" fontId="5" fillId="33" borderId="12" xfId="0" applyFont="1" applyFill="1" applyBorder="1" applyAlignment="1">
      <alignment horizontal="center"/>
    </xf>
    <xf numFmtId="0" fontId="5" fillId="33" borderId="12" xfId="0" applyFont="1" applyFill="1" applyBorder="1" applyAlignment="1">
      <alignment horizontal="center" readingOrder="1"/>
    </xf>
    <xf numFmtId="0" fontId="5" fillId="33" borderId="12" xfId="34" applyFont="1" applyFill="1" applyBorder="1" applyAlignment="1">
      <alignment horizontal="center" vertical="center"/>
      <protection/>
    </xf>
    <xf numFmtId="0" fontId="18" fillId="33" borderId="12" xfId="0" applyFont="1" applyFill="1" applyBorder="1" applyAlignment="1">
      <alignment horizontal="center" vertical="center"/>
    </xf>
    <xf numFmtId="0" fontId="11" fillId="33" borderId="42" xfId="34" applyFont="1" applyFill="1" applyBorder="1" applyAlignment="1">
      <alignment horizontal="center" vertical="center"/>
      <protection/>
    </xf>
    <xf numFmtId="0" fontId="11" fillId="33" borderId="36" xfId="34" applyFont="1" applyFill="1" applyBorder="1" applyAlignment="1">
      <alignment horizontal="center" vertical="center"/>
      <protection/>
    </xf>
    <xf numFmtId="0" fontId="11" fillId="33" borderId="23" xfId="34" applyFont="1" applyFill="1" applyBorder="1" applyAlignment="1">
      <alignment horizontal="center" vertical="center"/>
      <protection/>
    </xf>
    <xf numFmtId="0" fontId="15" fillId="0" borderId="12" xfId="33" applyNumberFormat="1" applyFont="1" applyFill="1" applyBorder="1" applyAlignment="1">
      <alignment horizontal="center" vertical="center" textRotation="90"/>
      <protection/>
    </xf>
    <xf numFmtId="0" fontId="15" fillId="0" borderId="12" xfId="34" applyFont="1" applyFill="1" applyBorder="1" applyAlignment="1">
      <alignment horizontal="center" vertical="center" textRotation="90"/>
      <protection/>
    </xf>
    <xf numFmtId="0" fontId="14" fillId="0" borderId="12" xfId="33" applyFont="1" applyFill="1" applyBorder="1" applyAlignment="1">
      <alignment horizontal="center"/>
      <protection/>
    </xf>
    <xf numFmtId="0" fontId="14" fillId="0" borderId="12" xfId="34" applyFont="1" applyFill="1" applyBorder="1" applyAlignment="1">
      <alignment horizontal="center" vertical="center"/>
      <protection/>
    </xf>
    <xf numFmtId="0" fontId="15" fillId="0" borderId="12" xfId="34" applyFont="1" applyFill="1" applyBorder="1" applyAlignment="1">
      <alignment horizontal="center" vertical="center" textRotation="90" wrapText="1"/>
      <protection/>
    </xf>
    <xf numFmtId="0" fontId="14" fillId="0" borderId="12" xfId="34" applyFont="1" applyFill="1" applyBorder="1" applyAlignment="1">
      <alignment horizontal="center"/>
      <protection/>
    </xf>
    <xf numFmtId="0" fontId="3" fillId="0" borderId="0" xfId="33" applyFont="1" applyFill="1" applyAlignment="1">
      <alignment wrapText="1"/>
      <protection/>
    </xf>
    <xf numFmtId="0" fontId="1" fillId="0" borderId="0" xfId="0" applyFont="1" applyAlignment="1">
      <alignment wrapText="1"/>
    </xf>
    <xf numFmtId="0" fontId="13" fillId="0" borderId="12" xfId="34" applyFont="1" applyFill="1" applyBorder="1" applyAlignment="1">
      <alignment horizontal="center" vertical="center" textRotation="90"/>
      <protection/>
    </xf>
    <xf numFmtId="0" fontId="14" fillId="0" borderId="12" xfId="34" applyFont="1" applyBorder="1" applyAlignment="1">
      <alignment horizontal="center"/>
      <protection/>
    </xf>
    <xf numFmtId="49" fontId="5" fillId="33" borderId="66" xfId="34" applyNumberFormat="1" applyFont="1" applyFill="1" applyBorder="1" applyAlignment="1">
      <alignment horizontal="center" vertical="center" textRotation="90" wrapText="1"/>
      <protection/>
    </xf>
    <xf numFmtId="49" fontId="5" fillId="33" borderId="11" xfId="34" applyNumberFormat="1" applyFont="1" applyFill="1" applyBorder="1" applyAlignment="1">
      <alignment horizontal="center" vertical="center" textRotation="90" wrapText="1"/>
      <protection/>
    </xf>
    <xf numFmtId="49" fontId="5" fillId="33" borderId="30" xfId="34" applyNumberFormat="1" applyFont="1" applyFill="1" applyBorder="1" applyAlignment="1">
      <alignment horizontal="center" vertical="center" textRotation="90" wrapText="1"/>
      <protection/>
    </xf>
    <xf numFmtId="49" fontId="5" fillId="33" borderId="60" xfId="34" applyNumberFormat="1" applyFont="1" applyFill="1" applyBorder="1" applyAlignment="1">
      <alignment horizontal="center" vertical="center" textRotation="90" wrapText="1"/>
      <protection/>
    </xf>
    <xf numFmtId="49" fontId="5" fillId="33" borderId="0" xfId="34" applyNumberFormat="1" applyFont="1" applyFill="1" applyBorder="1" applyAlignment="1">
      <alignment horizontal="center" vertical="center" textRotation="90" wrapText="1"/>
      <protection/>
    </xf>
    <xf numFmtId="49" fontId="5" fillId="33" borderId="61" xfId="34" applyNumberFormat="1" applyFont="1" applyFill="1" applyBorder="1" applyAlignment="1">
      <alignment horizontal="center" vertical="center" textRotation="90" wrapText="1"/>
      <protection/>
    </xf>
    <xf numFmtId="49" fontId="5" fillId="33" borderId="42" xfId="34" applyNumberFormat="1" applyFont="1" applyFill="1" applyBorder="1" applyAlignment="1">
      <alignment horizontal="center" vertical="center" textRotation="90" wrapText="1"/>
      <protection/>
    </xf>
    <xf numFmtId="49" fontId="5" fillId="33" borderId="36" xfId="34" applyNumberFormat="1" applyFont="1" applyFill="1" applyBorder="1" applyAlignment="1">
      <alignment horizontal="center" vertical="center" textRotation="90" wrapText="1"/>
      <protection/>
    </xf>
    <xf numFmtId="49" fontId="5" fillId="33" borderId="23" xfId="34" applyNumberFormat="1" applyFont="1" applyFill="1" applyBorder="1" applyAlignment="1">
      <alignment horizontal="center" vertical="center" textRotation="90" wrapText="1"/>
      <protection/>
    </xf>
    <xf numFmtId="0" fontId="5" fillId="33" borderId="6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23" xfId="0" applyFont="1" applyFill="1" applyBorder="1" applyAlignment="1">
      <alignment horizontal="center" vertical="center" wrapText="1"/>
    </xf>
    <xf numFmtId="49" fontId="5" fillId="33" borderId="12" xfId="34" applyNumberFormat="1" applyFont="1" applyFill="1" applyBorder="1" applyAlignment="1">
      <alignment horizontal="center" vertical="center" textRotation="90"/>
      <protection/>
    </xf>
    <xf numFmtId="0" fontId="5" fillId="33" borderId="66" xfId="0" applyFont="1" applyFill="1" applyBorder="1" applyAlignment="1">
      <alignment horizontal="center" vertical="center" wrapText="1" readingOrder="1"/>
    </xf>
    <xf numFmtId="0" fontId="5" fillId="33" borderId="11" xfId="0" applyFont="1" applyFill="1" applyBorder="1" applyAlignment="1">
      <alignment horizontal="center" vertical="center" wrapText="1" readingOrder="1"/>
    </xf>
    <xf numFmtId="0" fontId="5" fillId="33" borderId="30" xfId="0" applyFont="1" applyFill="1" applyBorder="1" applyAlignment="1">
      <alignment horizontal="center" vertical="center" wrapText="1" readingOrder="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Ecology2000(Krychevska_M_302)" xfId="33"/>
    <cellStyle name="Normal_НП Бакалавр"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xdr:row>
      <xdr:rowOff>0</xdr:rowOff>
    </xdr:from>
    <xdr:ext cx="3133725" cy="828675"/>
    <xdr:sp>
      <xdr:nvSpPr>
        <xdr:cNvPr id="1" name="Text Box 1"/>
        <xdr:cNvSpPr txBox="1">
          <a:spLocks noChangeArrowheads="1"/>
        </xdr:cNvSpPr>
      </xdr:nvSpPr>
      <xdr:spPr>
        <a:xfrm>
          <a:off x="104775" y="152400"/>
          <a:ext cx="3133725" cy="8286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ЗАТВЕРДЖУЮ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Ректор     </a:t>
          </a:r>
          <a:r>
            <a:rPr lang="en-US" cap="none" sz="1000" b="0"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Л.П.Клименко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"___" ______________ 201_ 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265"/>
  <sheetViews>
    <sheetView showZeros="0" tabSelected="1" view="pageBreakPreview" zoomScale="70" zoomScaleNormal="70" zoomScaleSheetLayoutView="70" zoomScalePageLayoutView="0" workbookViewId="0" topLeftCell="A1">
      <pane ySplit="9" topLeftCell="A77" activePane="bottomLeft" state="frozen"/>
      <selection pane="topLeft" activeCell="A1" sqref="A1"/>
      <selection pane="bottomLeft" activeCell="M76" sqref="M76:O82"/>
    </sheetView>
  </sheetViews>
  <sheetFormatPr defaultColWidth="9.00390625" defaultRowHeight="12.75"/>
  <cols>
    <col min="1" max="1" width="10.25390625" style="56" customWidth="1"/>
    <col min="2" max="2" width="37.125" style="56" customWidth="1"/>
    <col min="3" max="3" width="4.625" style="56" customWidth="1"/>
    <col min="4" max="4" width="5.25390625" style="56" customWidth="1"/>
    <col min="5" max="5" width="5.625" style="56" customWidth="1"/>
    <col min="6" max="6" width="3.375" style="56" customWidth="1"/>
    <col min="7" max="7" width="3.75390625" style="56" customWidth="1"/>
    <col min="8" max="8" width="7.375" style="177" customWidth="1"/>
    <col min="9" max="9" width="9.75390625" style="56" customWidth="1"/>
    <col min="10" max="10" width="7.875" style="178" customWidth="1"/>
    <col min="11" max="11" width="7.625" style="56" customWidth="1"/>
    <col min="12" max="12" width="8.125" style="56" customWidth="1"/>
    <col min="13" max="13" width="6.375" style="56" customWidth="1"/>
    <col min="14" max="14" width="7.75390625" style="56" customWidth="1"/>
    <col min="15" max="15" width="5.875" style="56" customWidth="1"/>
    <col min="16" max="16" width="5.75390625" style="56" customWidth="1"/>
    <col min="17" max="17" width="5.25390625" style="56" customWidth="1"/>
    <col min="18" max="18" width="5.125" style="56" customWidth="1"/>
    <col min="19" max="19" width="5.875" style="56" customWidth="1"/>
    <col min="20" max="20" width="5.375" style="56" customWidth="1"/>
    <col min="21" max="21" width="5.625" style="56" customWidth="1"/>
    <col min="22" max="22" width="5.75390625" style="56" customWidth="1"/>
    <col min="23" max="23" width="6.00390625" style="56" customWidth="1"/>
    <col min="24" max="24" width="5.375" style="56" customWidth="1"/>
    <col min="25" max="25" width="5.25390625" style="56" customWidth="1"/>
    <col min="26" max="26" width="6.25390625" style="56" customWidth="1"/>
    <col min="27" max="27" width="5.75390625" style="56" customWidth="1"/>
    <col min="28" max="28" width="5.25390625" style="56" customWidth="1"/>
    <col min="29" max="29" width="5.625" style="56" customWidth="1"/>
    <col min="30" max="30" width="5.25390625" style="56" customWidth="1"/>
    <col min="31" max="31" width="6.125" style="56" customWidth="1"/>
    <col min="32" max="32" width="6.625" style="56" customWidth="1"/>
    <col min="33" max="33" width="6.00390625" style="56" customWidth="1"/>
    <col min="34" max="34" width="6.25390625" style="56" customWidth="1"/>
    <col min="35" max="35" width="5.25390625" style="56" customWidth="1"/>
    <col min="36" max="36" width="6.75390625" style="56" customWidth="1"/>
    <col min="37" max="37" width="6.375" style="56" customWidth="1"/>
    <col min="38" max="38" width="4.375" style="56" customWidth="1"/>
    <col min="39" max="39" width="5.00390625" style="56" customWidth="1"/>
    <col min="40" max="16384" width="9.125" style="56" customWidth="1"/>
  </cols>
  <sheetData>
    <row r="1" spans="1:33" ht="18" customHeight="1" thickBot="1">
      <c r="A1" s="263" t="s">
        <v>1</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183"/>
      <c r="AC1" s="183"/>
      <c r="AD1" s="183"/>
      <c r="AE1" s="183"/>
      <c r="AF1" s="183"/>
      <c r="AG1" s="183"/>
    </row>
    <row r="2" spans="1:33" s="58" customFormat="1" ht="13.5" customHeight="1" thickBot="1">
      <c r="A2" s="268" t="s">
        <v>173</v>
      </c>
      <c r="B2" s="271" t="s">
        <v>0</v>
      </c>
      <c r="C2" s="265" t="s">
        <v>129</v>
      </c>
      <c r="D2" s="245"/>
      <c r="E2" s="245"/>
      <c r="F2" s="245"/>
      <c r="G2" s="245"/>
      <c r="H2" s="249" t="s">
        <v>2</v>
      </c>
      <c r="I2" s="245" t="s">
        <v>3</v>
      </c>
      <c r="J2" s="245"/>
      <c r="K2" s="245"/>
      <c r="L2" s="245"/>
      <c r="M2" s="245"/>
      <c r="N2" s="245"/>
      <c r="O2" s="57"/>
      <c r="P2" s="276"/>
      <c r="Q2" s="277"/>
      <c r="R2" s="277"/>
      <c r="S2" s="277"/>
      <c r="T2" s="277"/>
      <c r="U2" s="277"/>
      <c r="V2" s="277"/>
      <c r="W2" s="277"/>
      <c r="X2" s="277"/>
      <c r="Y2" s="277"/>
      <c r="Z2" s="277"/>
      <c r="AA2" s="277"/>
      <c r="AB2" s="277"/>
      <c r="AC2" s="277"/>
      <c r="AD2" s="277"/>
      <c r="AE2" s="277"/>
      <c r="AF2" s="277"/>
      <c r="AG2" s="278"/>
    </row>
    <row r="3" spans="1:33" s="58" customFormat="1" ht="13.5" customHeight="1">
      <c r="A3" s="269"/>
      <c r="B3" s="272"/>
      <c r="C3" s="269" t="s">
        <v>4</v>
      </c>
      <c r="D3" s="248" t="s">
        <v>5</v>
      </c>
      <c r="E3" s="246" t="s">
        <v>101</v>
      </c>
      <c r="F3" s="252" t="s">
        <v>6</v>
      </c>
      <c r="G3" s="252"/>
      <c r="H3" s="250"/>
      <c r="I3" s="248" t="s">
        <v>7</v>
      </c>
      <c r="J3" s="252" t="s">
        <v>8</v>
      </c>
      <c r="K3" s="252"/>
      <c r="L3" s="252"/>
      <c r="M3" s="252"/>
      <c r="N3" s="248" t="s">
        <v>9</v>
      </c>
      <c r="O3" s="274" t="s">
        <v>25</v>
      </c>
      <c r="P3" s="288" t="s">
        <v>10</v>
      </c>
      <c r="Q3" s="289"/>
      <c r="R3" s="290"/>
      <c r="S3" s="288" t="s">
        <v>11</v>
      </c>
      <c r="T3" s="289"/>
      <c r="U3" s="290"/>
      <c r="V3" s="288" t="s">
        <v>12</v>
      </c>
      <c r="W3" s="289"/>
      <c r="X3" s="290"/>
      <c r="Y3" s="288" t="s">
        <v>13</v>
      </c>
      <c r="Z3" s="289"/>
      <c r="AA3" s="290"/>
      <c r="AB3" s="288" t="s">
        <v>71</v>
      </c>
      <c r="AC3" s="289"/>
      <c r="AD3" s="290"/>
      <c r="AE3" s="288" t="s">
        <v>72</v>
      </c>
      <c r="AF3" s="289"/>
      <c r="AG3" s="290"/>
    </row>
    <row r="4" spans="1:33" s="58" customFormat="1" ht="13.5" customHeight="1">
      <c r="A4" s="269"/>
      <c r="B4" s="272"/>
      <c r="C4" s="269"/>
      <c r="D4" s="248"/>
      <c r="E4" s="247"/>
      <c r="F4" s="248" t="s">
        <v>14</v>
      </c>
      <c r="G4" s="248" t="s">
        <v>15</v>
      </c>
      <c r="H4" s="250"/>
      <c r="I4" s="248"/>
      <c r="J4" s="266" t="s">
        <v>16</v>
      </c>
      <c r="K4" s="252" t="s">
        <v>17</v>
      </c>
      <c r="L4" s="252"/>
      <c r="M4" s="252"/>
      <c r="N4" s="248"/>
      <c r="O4" s="274"/>
      <c r="P4" s="282" t="s">
        <v>24</v>
      </c>
      <c r="Q4" s="283"/>
      <c r="R4" s="283"/>
      <c r="S4" s="283"/>
      <c r="T4" s="283"/>
      <c r="U4" s="283"/>
      <c r="V4" s="283"/>
      <c r="W4" s="283"/>
      <c r="X4" s="283"/>
      <c r="Y4" s="283"/>
      <c r="Z4" s="283"/>
      <c r="AA4" s="283"/>
      <c r="AB4" s="283"/>
      <c r="AC4" s="283"/>
      <c r="AD4" s="283"/>
      <c r="AE4" s="283"/>
      <c r="AF4" s="283"/>
      <c r="AG4" s="284"/>
    </row>
    <row r="5" spans="1:33" s="58" customFormat="1" ht="12.75">
      <c r="A5" s="269"/>
      <c r="B5" s="272"/>
      <c r="C5" s="269"/>
      <c r="D5" s="248"/>
      <c r="E5" s="247"/>
      <c r="F5" s="248"/>
      <c r="G5" s="248"/>
      <c r="H5" s="250"/>
      <c r="I5" s="248"/>
      <c r="J5" s="266"/>
      <c r="K5" s="252"/>
      <c r="L5" s="252"/>
      <c r="M5" s="252"/>
      <c r="N5" s="248"/>
      <c r="O5" s="274"/>
      <c r="P5" s="59">
        <v>1</v>
      </c>
      <c r="Q5" s="60">
        <v>2</v>
      </c>
      <c r="R5" s="61">
        <v>3</v>
      </c>
      <c r="S5" s="59">
        <v>4</v>
      </c>
      <c r="T5" s="60">
        <v>5</v>
      </c>
      <c r="U5" s="61">
        <v>6</v>
      </c>
      <c r="V5" s="59">
        <v>7</v>
      </c>
      <c r="W5" s="60">
        <v>8</v>
      </c>
      <c r="X5" s="61">
        <v>9</v>
      </c>
      <c r="Y5" s="59">
        <v>10</v>
      </c>
      <c r="Z5" s="60">
        <v>11</v>
      </c>
      <c r="AA5" s="61">
        <v>12</v>
      </c>
      <c r="AB5" s="59">
        <v>13</v>
      </c>
      <c r="AC5" s="60">
        <v>14</v>
      </c>
      <c r="AD5" s="61">
        <v>15</v>
      </c>
      <c r="AE5" s="59">
        <v>16</v>
      </c>
      <c r="AF5" s="60">
        <v>17</v>
      </c>
      <c r="AG5" s="61">
        <v>18</v>
      </c>
    </row>
    <row r="6" spans="1:33" s="58" customFormat="1" ht="13.5" customHeight="1">
      <c r="A6" s="269"/>
      <c r="B6" s="272"/>
      <c r="C6" s="269"/>
      <c r="D6" s="248"/>
      <c r="E6" s="247"/>
      <c r="F6" s="248"/>
      <c r="G6" s="248"/>
      <c r="H6" s="250"/>
      <c r="I6" s="248"/>
      <c r="J6" s="266"/>
      <c r="K6" s="248" t="s">
        <v>18</v>
      </c>
      <c r="L6" s="248" t="s">
        <v>68</v>
      </c>
      <c r="M6" s="248" t="s">
        <v>69</v>
      </c>
      <c r="N6" s="248"/>
      <c r="O6" s="274"/>
      <c r="P6" s="285" t="s">
        <v>131</v>
      </c>
      <c r="Q6" s="286"/>
      <c r="R6" s="286"/>
      <c r="S6" s="286"/>
      <c r="T6" s="286"/>
      <c r="U6" s="286"/>
      <c r="V6" s="286"/>
      <c r="W6" s="286"/>
      <c r="X6" s="286"/>
      <c r="Y6" s="286"/>
      <c r="Z6" s="286"/>
      <c r="AA6" s="286"/>
      <c r="AB6" s="286"/>
      <c r="AC6" s="286"/>
      <c r="AD6" s="286"/>
      <c r="AE6" s="286"/>
      <c r="AF6" s="286"/>
      <c r="AG6" s="287"/>
    </row>
    <row r="7" spans="1:33" s="58" customFormat="1" ht="18.75" customHeight="1">
      <c r="A7" s="269"/>
      <c r="B7" s="272"/>
      <c r="C7" s="269"/>
      <c r="D7" s="248"/>
      <c r="E7" s="247"/>
      <c r="F7" s="248"/>
      <c r="G7" s="248"/>
      <c r="H7" s="250"/>
      <c r="I7" s="248"/>
      <c r="J7" s="266"/>
      <c r="K7" s="248"/>
      <c r="L7" s="248"/>
      <c r="M7" s="248"/>
      <c r="N7" s="248"/>
      <c r="O7" s="274"/>
      <c r="P7" s="59">
        <v>14</v>
      </c>
      <c r="Q7" s="60">
        <v>14</v>
      </c>
      <c r="R7" s="61">
        <v>6</v>
      </c>
      <c r="S7" s="59">
        <v>14</v>
      </c>
      <c r="T7" s="60">
        <v>14</v>
      </c>
      <c r="U7" s="61">
        <v>6</v>
      </c>
      <c r="V7" s="59">
        <v>14</v>
      </c>
      <c r="W7" s="60">
        <v>14</v>
      </c>
      <c r="X7" s="61">
        <v>6</v>
      </c>
      <c r="Y7" s="59">
        <v>14</v>
      </c>
      <c r="Z7" s="60">
        <v>14</v>
      </c>
      <c r="AA7" s="61">
        <v>6</v>
      </c>
      <c r="AB7" s="59">
        <v>14</v>
      </c>
      <c r="AC7" s="60">
        <v>14</v>
      </c>
      <c r="AD7" s="61">
        <v>6</v>
      </c>
      <c r="AE7" s="59">
        <v>14</v>
      </c>
      <c r="AF7" s="60">
        <v>14</v>
      </c>
      <c r="AG7" s="61">
        <v>6</v>
      </c>
    </row>
    <row r="8" spans="1:33" s="58" customFormat="1" ht="18.75" customHeight="1" thickBot="1">
      <c r="A8" s="270"/>
      <c r="B8" s="273"/>
      <c r="C8" s="270"/>
      <c r="D8" s="246"/>
      <c r="E8" s="247"/>
      <c r="F8" s="246"/>
      <c r="G8" s="246"/>
      <c r="H8" s="251"/>
      <c r="I8" s="246"/>
      <c r="J8" s="267"/>
      <c r="K8" s="246"/>
      <c r="L8" s="246"/>
      <c r="M8" s="246"/>
      <c r="N8" s="246"/>
      <c r="O8" s="275"/>
      <c r="P8" s="124">
        <f aca="true" t="shared" si="0" ref="P8:AG8">P83</f>
        <v>26</v>
      </c>
      <c r="Q8" s="124">
        <f t="shared" si="0"/>
        <v>29</v>
      </c>
      <c r="R8" s="124">
        <f t="shared" si="0"/>
        <v>23</v>
      </c>
      <c r="S8" s="124">
        <f t="shared" si="0"/>
        <v>24</v>
      </c>
      <c r="T8" s="124">
        <f t="shared" si="0"/>
        <v>27</v>
      </c>
      <c r="U8" s="124">
        <f t="shared" si="0"/>
        <v>27</v>
      </c>
      <c r="V8" s="124">
        <f t="shared" si="0"/>
        <v>27</v>
      </c>
      <c r="W8" s="124">
        <f t="shared" si="0"/>
        <v>27</v>
      </c>
      <c r="X8" s="124">
        <f t="shared" si="0"/>
        <v>23</v>
      </c>
      <c r="Y8" s="124">
        <f t="shared" si="0"/>
        <v>26</v>
      </c>
      <c r="Z8" s="124">
        <f t="shared" si="0"/>
        <v>26</v>
      </c>
      <c r="AA8" s="124">
        <f t="shared" si="0"/>
        <v>25</v>
      </c>
      <c r="AB8" s="124">
        <f t="shared" si="0"/>
        <v>29</v>
      </c>
      <c r="AC8" s="124">
        <f t="shared" si="0"/>
        <v>26</v>
      </c>
      <c r="AD8" s="124">
        <f t="shared" si="0"/>
        <v>25</v>
      </c>
      <c r="AE8" s="124">
        <f t="shared" si="0"/>
        <v>28</v>
      </c>
      <c r="AF8" s="124">
        <f t="shared" si="0"/>
        <v>26</v>
      </c>
      <c r="AG8" s="125">
        <f t="shared" si="0"/>
        <v>29</v>
      </c>
    </row>
    <row r="9" spans="1:34" s="58" customFormat="1" ht="18.75" customHeight="1" thickBot="1">
      <c r="A9" s="270"/>
      <c r="B9" s="273"/>
      <c r="C9" s="270"/>
      <c r="D9" s="246"/>
      <c r="E9" s="247"/>
      <c r="F9" s="246"/>
      <c r="G9" s="246"/>
      <c r="H9" s="251"/>
      <c r="I9" s="246"/>
      <c r="J9" s="267"/>
      <c r="K9" s="246"/>
      <c r="L9" s="246"/>
      <c r="M9" s="246"/>
      <c r="N9" s="246"/>
      <c r="O9" s="275"/>
      <c r="P9" s="279" t="s">
        <v>70</v>
      </c>
      <c r="Q9" s="280"/>
      <c r="R9" s="280"/>
      <c r="S9" s="280"/>
      <c r="T9" s="280"/>
      <c r="U9" s="280"/>
      <c r="V9" s="280"/>
      <c r="W9" s="280"/>
      <c r="X9" s="280"/>
      <c r="Y9" s="280"/>
      <c r="Z9" s="280"/>
      <c r="AA9" s="280"/>
      <c r="AB9" s="280"/>
      <c r="AC9" s="280"/>
      <c r="AD9" s="280"/>
      <c r="AE9" s="280"/>
      <c r="AF9" s="280"/>
      <c r="AG9" s="281"/>
      <c r="AH9" s="58" t="s">
        <v>122</v>
      </c>
    </row>
    <row r="10" spans="1:39" s="58" customFormat="1" ht="18.75" customHeight="1" thickBot="1">
      <c r="A10" s="255" t="s">
        <v>133</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176"/>
      <c r="AC10" s="176"/>
      <c r="AD10" s="176"/>
      <c r="AE10" s="176"/>
      <c r="AF10" s="176"/>
      <c r="AG10" s="165"/>
      <c r="AH10" s="130">
        <v>1</v>
      </c>
      <c r="AI10" s="131">
        <v>2</v>
      </c>
      <c r="AJ10" s="131">
        <v>3</v>
      </c>
      <c r="AK10" s="131">
        <v>4</v>
      </c>
      <c r="AL10" s="131">
        <v>5</v>
      </c>
      <c r="AM10" s="131">
        <v>6</v>
      </c>
    </row>
    <row r="11" spans="1:39" s="58" customFormat="1" ht="14.25" customHeight="1" thickBot="1">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189"/>
      <c r="AC11" s="189"/>
      <c r="AD11" s="189"/>
      <c r="AE11" s="189"/>
      <c r="AF11" s="189"/>
      <c r="AG11" s="135"/>
      <c r="AH11" s="134" t="e">
        <f aca="true" t="shared" si="1" ref="AH11:AM11">SUM(AH14:AH31)</f>
        <v>#DIV/0!</v>
      </c>
      <c r="AI11" s="134" t="e">
        <f t="shared" si="1"/>
        <v>#DIV/0!</v>
      </c>
      <c r="AJ11" s="134" t="e">
        <f t="shared" si="1"/>
        <v>#DIV/0!</v>
      </c>
      <c r="AK11" s="134" t="e">
        <f t="shared" si="1"/>
        <v>#DIV/0!</v>
      </c>
      <c r="AL11" s="134" t="e">
        <f t="shared" si="1"/>
        <v>#DIV/0!</v>
      </c>
      <c r="AM11" s="134" t="e">
        <f t="shared" si="1"/>
        <v>#DIV/0!</v>
      </c>
    </row>
    <row r="12" spans="1:40" s="180" customFormat="1" ht="17.25" customHeight="1">
      <c r="A12" s="35">
        <v>1</v>
      </c>
      <c r="B12" s="217" t="s">
        <v>125</v>
      </c>
      <c r="C12" s="36">
        <v>3</v>
      </c>
      <c r="D12" s="37">
        <v>1</v>
      </c>
      <c r="E12" s="37"/>
      <c r="F12" s="38"/>
      <c r="G12" s="38"/>
      <c r="H12" s="53">
        <v>3</v>
      </c>
      <c r="I12" s="38">
        <f>H12*30</f>
        <v>90</v>
      </c>
      <c r="J12" s="34">
        <v>50</v>
      </c>
      <c r="K12" s="38"/>
      <c r="L12" s="38"/>
      <c r="M12" s="38"/>
      <c r="N12" s="38"/>
      <c r="O12" s="40"/>
      <c r="P12" s="35"/>
      <c r="Q12" s="38"/>
      <c r="R12" s="40"/>
      <c r="S12" s="35"/>
      <c r="T12" s="38"/>
      <c r="U12" s="40"/>
      <c r="V12" s="35"/>
      <c r="W12" s="38"/>
      <c r="X12" s="40"/>
      <c r="Y12" s="39"/>
      <c r="Z12" s="38"/>
      <c r="AA12" s="40"/>
      <c r="AB12" s="35"/>
      <c r="AC12" s="38"/>
      <c r="AD12" s="40"/>
      <c r="AE12" s="39"/>
      <c r="AF12" s="38"/>
      <c r="AG12" s="40"/>
      <c r="AH12" s="69">
        <f>H12</f>
        <v>3</v>
      </c>
      <c r="AI12" s="63" t="e">
        <f>((S12*S$7+T12*T$7+U12*U$7)/O12*100)/30</f>
        <v>#DIV/0!</v>
      </c>
      <c r="AJ12" s="63" t="e">
        <f>((V12*V$7+W12*W$7+X12*X$7)/O12*100)/30</f>
        <v>#DIV/0!</v>
      </c>
      <c r="AK12" s="63" t="e">
        <f>((Y12*Y$7+Z12*Z$7+AA12*AA$7)/O12*100)/30</f>
        <v>#DIV/0!</v>
      </c>
      <c r="AL12" s="63" t="e">
        <f>((AB12*AB$7+AC12*AC$7+AD12*AD$7)/O12*100)/30</f>
        <v>#DIV/0!</v>
      </c>
      <c r="AM12" s="63" t="e">
        <f>((AE12*AE$7+AF12*AF$7+AG12*AG$7)/O12*100)/30</f>
        <v>#DIV/0!</v>
      </c>
      <c r="AN12" s="66"/>
    </row>
    <row r="13" spans="1:39" s="66" customFormat="1" ht="35.25" customHeight="1">
      <c r="A13" s="46">
        <v>2</v>
      </c>
      <c r="B13" s="218" t="s">
        <v>23</v>
      </c>
      <c r="C13" s="36"/>
      <c r="D13" s="37"/>
      <c r="E13" s="37">
        <v>1</v>
      </c>
      <c r="F13" s="38"/>
      <c r="G13" s="38"/>
      <c r="H13" s="53">
        <v>3</v>
      </c>
      <c r="I13" s="38">
        <f>H13*30</f>
        <v>90</v>
      </c>
      <c r="J13" s="34">
        <v>30</v>
      </c>
      <c r="K13" s="38"/>
      <c r="L13" s="38"/>
      <c r="M13" s="38"/>
      <c r="N13" s="38"/>
      <c r="O13" s="40"/>
      <c r="P13" s="35"/>
      <c r="Q13" s="38"/>
      <c r="R13" s="40"/>
      <c r="S13" s="35"/>
      <c r="T13" s="38"/>
      <c r="U13" s="40"/>
      <c r="V13" s="35"/>
      <c r="W13" s="38"/>
      <c r="X13" s="40"/>
      <c r="Y13" s="39"/>
      <c r="Z13" s="38"/>
      <c r="AA13" s="40"/>
      <c r="AB13" s="35"/>
      <c r="AC13" s="38"/>
      <c r="AD13" s="40"/>
      <c r="AE13" s="39"/>
      <c r="AF13" s="38"/>
      <c r="AG13" s="40"/>
      <c r="AH13" s="69">
        <f>H13</f>
        <v>3</v>
      </c>
      <c r="AI13" s="63" t="e">
        <f>((S13*S$7+T13*T$7+U13*U$7)/O13*100)/30</f>
        <v>#DIV/0!</v>
      </c>
      <c r="AJ13" s="63" t="e">
        <f>((V13*V$7+W13*W$7+X13*X$7)/O13*100)/30</f>
        <v>#DIV/0!</v>
      </c>
      <c r="AK13" s="63" t="e">
        <f>((Y13*Y$7+Z13*Z$7+AA13*AA$7)/O13*100)/30</f>
        <v>#DIV/0!</v>
      </c>
      <c r="AL13" s="63" t="e">
        <f>((AB13*AB$7+AC13*AC$7+AD13*AD$7)/O13*100)/30</f>
        <v>#DIV/0!</v>
      </c>
      <c r="AM13" s="63" t="e">
        <f>((AE13*AE$7+AF13*AF$7+AG13*AG$7)/O13*100)/30</f>
        <v>#DIV/0!</v>
      </c>
    </row>
    <row r="14" spans="1:39" s="64" customFormat="1" ht="34.5" customHeight="1">
      <c r="A14" s="101">
        <v>3</v>
      </c>
      <c r="B14" s="243" t="s">
        <v>143</v>
      </c>
      <c r="C14" s="47"/>
      <c r="D14" s="48"/>
      <c r="E14" s="48">
        <v>1</v>
      </c>
      <c r="F14" s="49"/>
      <c r="G14" s="49"/>
      <c r="H14" s="54">
        <v>3</v>
      </c>
      <c r="I14" s="49">
        <f>H14*30</f>
        <v>90</v>
      </c>
      <c r="J14" s="50">
        <v>30</v>
      </c>
      <c r="K14" s="49"/>
      <c r="L14" s="49"/>
      <c r="M14" s="49"/>
      <c r="N14" s="49"/>
      <c r="O14" s="51"/>
      <c r="P14" s="46"/>
      <c r="Q14" s="49"/>
      <c r="R14" s="51"/>
      <c r="S14" s="46"/>
      <c r="T14" s="49"/>
      <c r="U14" s="51"/>
      <c r="V14" s="46"/>
      <c r="W14" s="49"/>
      <c r="X14" s="51"/>
      <c r="Y14" s="52"/>
      <c r="Z14" s="49"/>
      <c r="AA14" s="51"/>
      <c r="AB14" s="46"/>
      <c r="AC14" s="49"/>
      <c r="AD14" s="51"/>
      <c r="AE14" s="52"/>
      <c r="AF14" s="49"/>
      <c r="AG14" s="51"/>
      <c r="AH14" s="126">
        <f>H14</f>
        <v>3</v>
      </c>
      <c r="AI14" s="127" t="e">
        <f aca="true" t="shared" si="2" ref="AI14:AI27">((S14*S$7+T14*T$7+U14*U$7)/O14*100)/30</f>
        <v>#DIV/0!</v>
      </c>
      <c r="AJ14" s="127" t="e">
        <f aca="true" t="shared" si="3" ref="AJ14:AJ30">((V14*V$7+W14*W$7+X14*X$7)/O14*100)/30</f>
        <v>#DIV/0!</v>
      </c>
      <c r="AK14" s="127" t="e">
        <f aca="true" t="shared" si="4" ref="AK14:AK30">((Y14*Y$7+Z14*Z$7+AA14*AA$7)/O14*100)/30</f>
        <v>#DIV/0!</v>
      </c>
      <c r="AL14" s="127" t="e">
        <f aca="true" t="shared" si="5" ref="AL14:AL30">((AB14*AB$7+AC14*AC$7+AD14*AD$7)/O14*100)/30</f>
        <v>#DIV/0!</v>
      </c>
      <c r="AM14" s="127" t="e">
        <f aca="true" t="shared" si="6" ref="AM14:AM30">((AE14*AE$7+AF14*AF$7+AG14*AG$7)/O14*100)/30</f>
        <v>#DIV/0!</v>
      </c>
    </row>
    <row r="15" spans="1:39" s="66" customFormat="1" ht="17.25" customHeight="1">
      <c r="A15" s="35">
        <v>4</v>
      </c>
      <c r="B15" s="217" t="s">
        <v>22</v>
      </c>
      <c r="C15" s="36"/>
      <c r="D15" s="37"/>
      <c r="E15" s="37">
        <v>1</v>
      </c>
      <c r="F15" s="38"/>
      <c r="G15" s="38"/>
      <c r="H15" s="53">
        <v>3</v>
      </c>
      <c r="I15" s="38">
        <f>H15*30</f>
        <v>90</v>
      </c>
      <c r="J15" s="34">
        <v>40</v>
      </c>
      <c r="K15" s="38"/>
      <c r="L15" s="38"/>
      <c r="M15" s="38"/>
      <c r="N15" s="38"/>
      <c r="O15" s="51"/>
      <c r="P15" s="35"/>
      <c r="Q15" s="38"/>
      <c r="R15" s="40"/>
      <c r="S15" s="35"/>
      <c r="T15" s="38"/>
      <c r="U15" s="40"/>
      <c r="V15" s="35"/>
      <c r="W15" s="38"/>
      <c r="X15" s="40"/>
      <c r="Y15" s="39"/>
      <c r="Z15" s="38"/>
      <c r="AA15" s="40"/>
      <c r="AB15" s="35"/>
      <c r="AC15" s="38"/>
      <c r="AD15" s="40"/>
      <c r="AE15" s="39"/>
      <c r="AF15" s="38"/>
      <c r="AG15" s="40"/>
      <c r="AH15" s="69">
        <v>3</v>
      </c>
      <c r="AI15" s="63" t="e">
        <f>((S15*S$7+T15*T$7+U15*U$7)/O15*100)/30</f>
        <v>#DIV/0!</v>
      </c>
      <c r="AJ15" s="63" t="e">
        <f>((V15*V$7+W15*W$7+X15*X$7)/O15*100)/30</f>
        <v>#DIV/0!</v>
      </c>
      <c r="AK15" s="63" t="e">
        <f>((Y15*Y$7+Z15*Z$7+AA15*AA$7)/O15*100)/30</f>
        <v>#DIV/0!</v>
      </c>
      <c r="AL15" s="63" t="e">
        <f>((AB15*AB$7+AC15*AC$7+AD15*AD$7)/O15*100)/30</f>
        <v>#DIV/0!</v>
      </c>
      <c r="AM15" s="63" t="e">
        <f>((AE15*AE$7+AF15*AF$7+AG15*AG$7)/O15*100)/30</f>
        <v>#DIV/0!</v>
      </c>
    </row>
    <row r="16" spans="1:39" s="66" customFormat="1" ht="34.5" customHeight="1">
      <c r="A16" s="46">
        <v>5</v>
      </c>
      <c r="B16" s="219" t="s">
        <v>126</v>
      </c>
      <c r="C16" s="47">
        <v>6</v>
      </c>
      <c r="D16" s="48">
        <v>4</v>
      </c>
      <c r="E16" s="48"/>
      <c r="F16" s="49"/>
      <c r="G16" s="49"/>
      <c r="H16" s="54">
        <v>6</v>
      </c>
      <c r="I16" s="49">
        <f>H16*30</f>
        <v>180</v>
      </c>
      <c r="J16" s="50">
        <v>70</v>
      </c>
      <c r="K16" s="49"/>
      <c r="L16" s="49"/>
      <c r="M16" s="49"/>
      <c r="N16" s="49"/>
      <c r="O16" s="51"/>
      <c r="P16" s="46"/>
      <c r="Q16" s="49"/>
      <c r="R16" s="51"/>
      <c r="S16" s="46"/>
      <c r="T16" s="49"/>
      <c r="U16" s="51"/>
      <c r="V16" s="46"/>
      <c r="W16" s="49"/>
      <c r="X16" s="51"/>
      <c r="Y16" s="52"/>
      <c r="Z16" s="49"/>
      <c r="AA16" s="51"/>
      <c r="AB16" s="46"/>
      <c r="AC16" s="49"/>
      <c r="AD16" s="51"/>
      <c r="AE16" s="52"/>
      <c r="AF16" s="49"/>
      <c r="AG16" s="51"/>
      <c r="AH16" s="126"/>
      <c r="AI16" s="63" t="e">
        <f t="shared" si="2"/>
        <v>#DIV/0!</v>
      </c>
      <c r="AJ16" s="63" t="e">
        <f t="shared" si="3"/>
        <v>#DIV/0!</v>
      </c>
      <c r="AK16" s="63" t="e">
        <f t="shared" si="4"/>
        <v>#DIV/0!</v>
      </c>
      <c r="AL16" s="63" t="e">
        <f t="shared" si="5"/>
        <v>#DIV/0!</v>
      </c>
      <c r="AM16" s="63" t="e">
        <f t="shared" si="6"/>
        <v>#DIV/0!</v>
      </c>
    </row>
    <row r="17" spans="1:40" s="180" customFormat="1" ht="32.25" customHeight="1">
      <c r="A17" s="35">
        <v>6</v>
      </c>
      <c r="B17" s="220" t="s">
        <v>73</v>
      </c>
      <c r="C17" s="36">
        <v>3</v>
      </c>
      <c r="D17" s="37">
        <v>1</v>
      </c>
      <c r="E17" s="37"/>
      <c r="F17" s="38"/>
      <c r="G17" s="38"/>
      <c r="H17" s="53">
        <v>3</v>
      </c>
      <c r="I17" s="38">
        <f aca="true" t="shared" si="7" ref="I17:I27">H17*30</f>
        <v>90</v>
      </c>
      <c r="J17" s="34">
        <v>70</v>
      </c>
      <c r="K17" s="38"/>
      <c r="L17" s="38"/>
      <c r="M17" s="38"/>
      <c r="N17" s="38"/>
      <c r="O17" s="40"/>
      <c r="P17" s="35"/>
      <c r="Q17" s="38"/>
      <c r="R17" s="40"/>
      <c r="S17" s="35"/>
      <c r="T17" s="38"/>
      <c r="U17" s="40"/>
      <c r="V17" s="35"/>
      <c r="W17" s="38"/>
      <c r="X17" s="40"/>
      <c r="Y17" s="39"/>
      <c r="Z17" s="38"/>
      <c r="AA17" s="40"/>
      <c r="AB17" s="35"/>
      <c r="AC17" s="38"/>
      <c r="AD17" s="40"/>
      <c r="AE17" s="39"/>
      <c r="AF17" s="38"/>
      <c r="AG17" s="40"/>
      <c r="AH17" s="69">
        <f>H17</f>
        <v>3</v>
      </c>
      <c r="AI17" s="63" t="e">
        <f t="shared" si="2"/>
        <v>#DIV/0!</v>
      </c>
      <c r="AJ17" s="63" t="e">
        <f t="shared" si="3"/>
        <v>#DIV/0!</v>
      </c>
      <c r="AK17" s="63" t="e">
        <f t="shared" si="4"/>
        <v>#DIV/0!</v>
      </c>
      <c r="AL17" s="63" t="e">
        <f t="shared" si="5"/>
        <v>#DIV/0!</v>
      </c>
      <c r="AM17" s="63" t="e">
        <f t="shared" si="6"/>
        <v>#DIV/0!</v>
      </c>
      <c r="AN17" s="66"/>
    </row>
    <row r="18" spans="1:40" s="180" customFormat="1" ht="18" customHeight="1">
      <c r="A18" s="35">
        <v>7</v>
      </c>
      <c r="B18" s="220" t="s">
        <v>147</v>
      </c>
      <c r="C18" s="36"/>
      <c r="D18" s="37"/>
      <c r="E18" s="37">
        <v>2</v>
      </c>
      <c r="F18" s="38"/>
      <c r="G18" s="38"/>
      <c r="H18" s="53">
        <v>3</v>
      </c>
      <c r="I18" s="38">
        <f t="shared" si="7"/>
        <v>90</v>
      </c>
      <c r="J18" s="34">
        <v>20</v>
      </c>
      <c r="K18" s="38"/>
      <c r="L18" s="38"/>
      <c r="M18" s="38"/>
      <c r="N18" s="38"/>
      <c r="O18" s="40"/>
      <c r="P18" s="35"/>
      <c r="Q18" s="38"/>
      <c r="R18" s="40"/>
      <c r="S18" s="35"/>
      <c r="T18" s="38"/>
      <c r="U18" s="40"/>
      <c r="V18" s="35"/>
      <c r="W18" s="38"/>
      <c r="X18" s="40"/>
      <c r="Y18" s="39"/>
      <c r="Z18" s="38"/>
      <c r="AA18" s="40"/>
      <c r="AB18" s="35"/>
      <c r="AC18" s="38"/>
      <c r="AD18" s="40"/>
      <c r="AE18" s="39"/>
      <c r="AF18" s="38"/>
      <c r="AG18" s="40"/>
      <c r="AH18" s="69">
        <v>3</v>
      </c>
      <c r="AI18" s="63" t="e">
        <f t="shared" si="2"/>
        <v>#DIV/0!</v>
      </c>
      <c r="AJ18" s="63" t="e">
        <f t="shared" si="3"/>
        <v>#DIV/0!</v>
      </c>
      <c r="AK18" s="63" t="e">
        <f t="shared" si="4"/>
        <v>#DIV/0!</v>
      </c>
      <c r="AL18" s="63" t="e">
        <f t="shared" si="5"/>
        <v>#DIV/0!</v>
      </c>
      <c r="AM18" s="63" t="e">
        <f t="shared" si="6"/>
        <v>#DIV/0!</v>
      </c>
      <c r="AN18" s="66"/>
    </row>
    <row r="19" spans="1:40" s="180" customFormat="1" ht="17.25" customHeight="1">
      <c r="A19" s="35">
        <v>8</v>
      </c>
      <c r="B19" s="220" t="s">
        <v>74</v>
      </c>
      <c r="C19" s="36">
        <v>3</v>
      </c>
      <c r="D19" s="37">
        <v>1</v>
      </c>
      <c r="E19" s="37"/>
      <c r="F19" s="38"/>
      <c r="G19" s="38"/>
      <c r="H19" s="53">
        <v>5.5</v>
      </c>
      <c r="I19" s="38">
        <f t="shared" si="7"/>
        <v>165</v>
      </c>
      <c r="J19" s="34">
        <v>90</v>
      </c>
      <c r="K19" s="38"/>
      <c r="L19" s="38"/>
      <c r="M19" s="38"/>
      <c r="N19" s="38"/>
      <c r="O19" s="40"/>
      <c r="P19" s="35"/>
      <c r="Q19" s="38"/>
      <c r="R19" s="40"/>
      <c r="S19" s="35"/>
      <c r="T19" s="38"/>
      <c r="U19" s="40"/>
      <c r="V19" s="35"/>
      <c r="W19" s="38"/>
      <c r="X19" s="40"/>
      <c r="Y19" s="39"/>
      <c r="Z19" s="38"/>
      <c r="AA19" s="40"/>
      <c r="AB19" s="35"/>
      <c r="AC19" s="38"/>
      <c r="AD19" s="40"/>
      <c r="AE19" s="39"/>
      <c r="AF19" s="38"/>
      <c r="AG19" s="40"/>
      <c r="AH19" s="69">
        <f>H19</f>
        <v>5.5</v>
      </c>
      <c r="AI19" s="63" t="e">
        <f t="shared" si="2"/>
        <v>#DIV/0!</v>
      </c>
      <c r="AJ19" s="63" t="e">
        <f t="shared" si="3"/>
        <v>#DIV/0!</v>
      </c>
      <c r="AK19" s="63" t="e">
        <f t="shared" si="4"/>
        <v>#DIV/0!</v>
      </c>
      <c r="AL19" s="63" t="e">
        <f t="shared" si="5"/>
        <v>#DIV/0!</v>
      </c>
      <c r="AM19" s="63" t="e">
        <f t="shared" si="6"/>
        <v>#DIV/0!</v>
      </c>
      <c r="AN19" s="66"/>
    </row>
    <row r="20" spans="1:40" s="180" customFormat="1" ht="19.5" customHeight="1">
      <c r="A20" s="46">
        <v>9</v>
      </c>
      <c r="B20" s="220" t="s">
        <v>75</v>
      </c>
      <c r="C20" s="36">
        <v>2</v>
      </c>
      <c r="D20" s="37">
        <v>1</v>
      </c>
      <c r="E20" s="37"/>
      <c r="F20" s="38"/>
      <c r="G20" s="38"/>
      <c r="H20" s="53">
        <v>4</v>
      </c>
      <c r="I20" s="38">
        <f t="shared" si="7"/>
        <v>120</v>
      </c>
      <c r="J20" s="34">
        <v>80</v>
      </c>
      <c r="K20" s="38"/>
      <c r="L20" s="38"/>
      <c r="M20" s="38"/>
      <c r="N20" s="38"/>
      <c r="O20" s="40"/>
      <c r="P20" s="35"/>
      <c r="Q20" s="38"/>
      <c r="R20" s="40"/>
      <c r="S20" s="35"/>
      <c r="T20" s="38"/>
      <c r="U20" s="40"/>
      <c r="V20" s="35"/>
      <c r="W20" s="38"/>
      <c r="X20" s="40"/>
      <c r="Y20" s="39"/>
      <c r="Z20" s="38"/>
      <c r="AA20" s="40"/>
      <c r="AB20" s="35"/>
      <c r="AC20" s="38"/>
      <c r="AD20" s="40"/>
      <c r="AE20" s="39"/>
      <c r="AF20" s="38"/>
      <c r="AG20" s="40"/>
      <c r="AH20" s="69">
        <f>H20</f>
        <v>4</v>
      </c>
      <c r="AI20" s="63" t="e">
        <f t="shared" si="2"/>
        <v>#DIV/0!</v>
      </c>
      <c r="AJ20" s="63" t="e">
        <f t="shared" si="3"/>
        <v>#DIV/0!</v>
      </c>
      <c r="AK20" s="63" t="e">
        <f t="shared" si="4"/>
        <v>#DIV/0!</v>
      </c>
      <c r="AL20" s="63" t="e">
        <f t="shared" si="5"/>
        <v>#DIV/0!</v>
      </c>
      <c r="AM20" s="63" t="e">
        <f t="shared" si="6"/>
        <v>#DIV/0!</v>
      </c>
      <c r="AN20" s="66"/>
    </row>
    <row r="21" spans="1:40" s="180" customFormat="1" ht="17.25" customHeight="1">
      <c r="A21" s="35">
        <v>10</v>
      </c>
      <c r="B21" s="220" t="s">
        <v>76</v>
      </c>
      <c r="C21" s="36"/>
      <c r="D21" s="37"/>
      <c r="E21" s="37">
        <v>6</v>
      </c>
      <c r="F21" s="38"/>
      <c r="G21" s="38"/>
      <c r="H21" s="53">
        <v>3.5</v>
      </c>
      <c r="I21" s="38">
        <f t="shared" si="7"/>
        <v>105</v>
      </c>
      <c r="J21" s="34">
        <v>50</v>
      </c>
      <c r="K21" s="38"/>
      <c r="L21" s="38"/>
      <c r="M21" s="38"/>
      <c r="N21" s="38"/>
      <c r="O21" s="40"/>
      <c r="P21" s="35"/>
      <c r="Q21" s="38"/>
      <c r="R21" s="40"/>
      <c r="S21" s="35"/>
      <c r="T21" s="38"/>
      <c r="U21" s="40"/>
      <c r="V21" s="35"/>
      <c r="W21" s="38"/>
      <c r="X21" s="40"/>
      <c r="Y21" s="39"/>
      <c r="Z21" s="38"/>
      <c r="AA21" s="40"/>
      <c r="AB21" s="35"/>
      <c r="AC21" s="38"/>
      <c r="AD21" s="40"/>
      <c r="AE21" s="39"/>
      <c r="AF21" s="38"/>
      <c r="AG21" s="40"/>
      <c r="AH21" s="69"/>
      <c r="AI21" s="63" t="e">
        <f t="shared" si="2"/>
        <v>#DIV/0!</v>
      </c>
      <c r="AJ21" s="63" t="e">
        <f t="shared" si="3"/>
        <v>#DIV/0!</v>
      </c>
      <c r="AK21" s="63" t="e">
        <f t="shared" si="4"/>
        <v>#DIV/0!</v>
      </c>
      <c r="AL21" s="63" t="e">
        <f t="shared" si="5"/>
        <v>#DIV/0!</v>
      </c>
      <c r="AM21" s="63" t="e">
        <f t="shared" si="6"/>
        <v>#DIV/0!</v>
      </c>
      <c r="AN21" s="66"/>
    </row>
    <row r="22" spans="1:40" s="180" customFormat="1" ht="17.25" customHeight="1">
      <c r="A22" s="35">
        <v>11</v>
      </c>
      <c r="B22" s="220" t="s">
        <v>77</v>
      </c>
      <c r="C22" s="36">
        <v>2</v>
      </c>
      <c r="D22" s="37">
        <v>1</v>
      </c>
      <c r="E22" s="37"/>
      <c r="F22" s="38"/>
      <c r="G22" s="38"/>
      <c r="H22" s="53">
        <v>4</v>
      </c>
      <c r="I22" s="38">
        <f t="shared" si="7"/>
        <v>120</v>
      </c>
      <c r="J22" s="34">
        <f>P22*P$7+Q22*Q$7+R22*R$7+S22*S$7+T22*T$7+U22*U$7+V22*V$7+W22*W$7+X22*X$7+Y22*Y$7+Z22*Z$7+AA22*AA$7</f>
        <v>0</v>
      </c>
      <c r="K22" s="38"/>
      <c r="L22" s="38"/>
      <c r="M22" s="38"/>
      <c r="N22" s="38"/>
      <c r="O22" s="40"/>
      <c r="P22" s="35"/>
      <c r="Q22" s="38"/>
      <c r="R22" s="40"/>
      <c r="S22" s="35"/>
      <c r="T22" s="38"/>
      <c r="U22" s="40"/>
      <c r="V22" s="35"/>
      <c r="W22" s="38"/>
      <c r="X22" s="40"/>
      <c r="Y22" s="39"/>
      <c r="Z22" s="38"/>
      <c r="AA22" s="40"/>
      <c r="AB22" s="35"/>
      <c r="AC22" s="38"/>
      <c r="AD22" s="40"/>
      <c r="AE22" s="39"/>
      <c r="AF22" s="38"/>
      <c r="AG22" s="40"/>
      <c r="AH22" s="69">
        <f>H22</f>
        <v>4</v>
      </c>
      <c r="AI22" s="63" t="e">
        <f t="shared" si="2"/>
        <v>#DIV/0!</v>
      </c>
      <c r="AJ22" s="63" t="e">
        <f t="shared" si="3"/>
        <v>#DIV/0!</v>
      </c>
      <c r="AK22" s="63" t="e">
        <f t="shared" si="4"/>
        <v>#DIV/0!</v>
      </c>
      <c r="AL22" s="63" t="e">
        <f t="shared" si="5"/>
        <v>#DIV/0!</v>
      </c>
      <c r="AM22" s="63" t="e">
        <f t="shared" si="6"/>
        <v>#DIV/0!</v>
      </c>
      <c r="AN22" s="66"/>
    </row>
    <row r="23" spans="1:40" s="180" customFormat="1" ht="17.25" customHeight="1">
      <c r="A23" s="35">
        <v>12</v>
      </c>
      <c r="B23" s="220" t="s">
        <v>78</v>
      </c>
      <c r="C23" s="36" t="s">
        <v>181</v>
      </c>
      <c r="D23" s="37" t="s">
        <v>182</v>
      </c>
      <c r="E23" s="37"/>
      <c r="F23" s="38"/>
      <c r="G23" s="38"/>
      <c r="H23" s="53">
        <v>9.5</v>
      </c>
      <c r="I23" s="38">
        <f t="shared" si="7"/>
        <v>285</v>
      </c>
      <c r="J23" s="34">
        <v>170</v>
      </c>
      <c r="K23" s="38"/>
      <c r="L23" s="38"/>
      <c r="M23" s="38"/>
      <c r="N23" s="38"/>
      <c r="O23" s="40"/>
      <c r="P23" s="35"/>
      <c r="Q23" s="38"/>
      <c r="R23" s="40"/>
      <c r="S23" s="35"/>
      <c r="T23" s="38"/>
      <c r="U23" s="40"/>
      <c r="V23" s="35"/>
      <c r="W23" s="38"/>
      <c r="X23" s="40"/>
      <c r="Y23" s="39"/>
      <c r="Z23" s="38"/>
      <c r="AA23" s="40"/>
      <c r="AB23" s="35"/>
      <c r="AC23" s="38"/>
      <c r="AD23" s="40"/>
      <c r="AE23" s="39"/>
      <c r="AF23" s="38"/>
      <c r="AG23" s="40"/>
      <c r="AH23" s="192">
        <v>3</v>
      </c>
      <c r="AI23" s="190">
        <v>6.5</v>
      </c>
      <c r="AJ23" s="190" t="e">
        <f t="shared" si="3"/>
        <v>#DIV/0!</v>
      </c>
      <c r="AK23" s="190" t="e">
        <f t="shared" si="4"/>
        <v>#DIV/0!</v>
      </c>
      <c r="AL23" s="190" t="e">
        <f t="shared" si="5"/>
        <v>#DIV/0!</v>
      </c>
      <c r="AM23" s="190" t="e">
        <f t="shared" si="6"/>
        <v>#DIV/0!</v>
      </c>
      <c r="AN23" s="66"/>
    </row>
    <row r="24" spans="1:40" s="180" customFormat="1" ht="17.25" customHeight="1">
      <c r="A24" s="46">
        <v>13</v>
      </c>
      <c r="B24" s="220" t="s">
        <v>79</v>
      </c>
      <c r="C24" s="36">
        <v>4</v>
      </c>
      <c r="D24" s="37" t="s">
        <v>130</v>
      </c>
      <c r="E24" s="37"/>
      <c r="F24" s="38"/>
      <c r="G24" s="38"/>
      <c r="H24" s="53">
        <v>14.5</v>
      </c>
      <c r="I24" s="38">
        <f t="shared" si="7"/>
        <v>435</v>
      </c>
      <c r="J24" s="34">
        <v>260</v>
      </c>
      <c r="K24" s="38"/>
      <c r="L24" s="38"/>
      <c r="M24" s="38"/>
      <c r="N24" s="38"/>
      <c r="O24" s="40"/>
      <c r="P24" s="35"/>
      <c r="Q24" s="38"/>
      <c r="R24" s="40"/>
      <c r="S24" s="35"/>
      <c r="T24" s="38"/>
      <c r="U24" s="40"/>
      <c r="V24" s="35"/>
      <c r="W24" s="38"/>
      <c r="X24" s="40"/>
      <c r="Y24" s="39"/>
      <c r="Z24" s="38"/>
      <c r="AA24" s="40"/>
      <c r="AB24" s="35"/>
      <c r="AC24" s="38"/>
      <c r="AD24" s="40"/>
      <c r="AE24" s="39"/>
      <c r="AF24" s="38"/>
      <c r="AG24" s="40"/>
      <c r="AH24" s="68" t="e">
        <f>((P24*P$7+Q24*Q$7+R24*R$7)/O24*100)/30</f>
        <v>#DIV/0!</v>
      </c>
      <c r="AI24" s="63" t="e">
        <f t="shared" si="2"/>
        <v>#DIV/0!</v>
      </c>
      <c r="AJ24" s="63" t="e">
        <f t="shared" si="3"/>
        <v>#DIV/0!</v>
      </c>
      <c r="AK24" s="63" t="e">
        <f t="shared" si="4"/>
        <v>#DIV/0!</v>
      </c>
      <c r="AL24" s="63" t="e">
        <f t="shared" si="5"/>
        <v>#DIV/0!</v>
      </c>
      <c r="AM24" s="63" t="e">
        <f t="shared" si="6"/>
        <v>#DIV/0!</v>
      </c>
      <c r="AN24" s="66"/>
    </row>
    <row r="25" spans="1:40" s="180" customFormat="1" ht="36" customHeight="1">
      <c r="A25" s="35">
        <v>14</v>
      </c>
      <c r="B25" s="220" t="s">
        <v>80</v>
      </c>
      <c r="C25" s="36">
        <v>4</v>
      </c>
      <c r="D25" s="37">
        <v>3</v>
      </c>
      <c r="E25" s="37"/>
      <c r="F25" s="38"/>
      <c r="G25" s="38"/>
      <c r="H25" s="53">
        <v>11.5</v>
      </c>
      <c r="I25" s="38">
        <f t="shared" si="7"/>
        <v>345</v>
      </c>
      <c r="J25" s="34">
        <v>160</v>
      </c>
      <c r="K25" s="38"/>
      <c r="L25" s="38"/>
      <c r="M25" s="38"/>
      <c r="N25" s="38"/>
      <c r="O25" s="40"/>
      <c r="P25" s="35"/>
      <c r="Q25" s="38"/>
      <c r="R25" s="40"/>
      <c r="S25" s="35"/>
      <c r="T25" s="38"/>
      <c r="U25" s="40"/>
      <c r="V25" s="35"/>
      <c r="W25" s="38"/>
      <c r="X25" s="40"/>
      <c r="Y25" s="39"/>
      <c r="Z25" s="38"/>
      <c r="AA25" s="40"/>
      <c r="AB25" s="35"/>
      <c r="AC25" s="38"/>
      <c r="AD25" s="40"/>
      <c r="AE25" s="39"/>
      <c r="AF25" s="38"/>
      <c r="AG25" s="40"/>
      <c r="AH25" s="68" t="e">
        <f>((P25*P$7+Q25*Q$7+R25*R$7)/O25*100)/30</f>
        <v>#DIV/0!</v>
      </c>
      <c r="AI25" s="63" t="e">
        <f t="shared" si="2"/>
        <v>#DIV/0!</v>
      </c>
      <c r="AJ25" s="63" t="e">
        <f t="shared" si="3"/>
        <v>#DIV/0!</v>
      </c>
      <c r="AK25" s="63" t="e">
        <f t="shared" si="4"/>
        <v>#DIV/0!</v>
      </c>
      <c r="AL25" s="63" t="e">
        <f t="shared" si="5"/>
        <v>#DIV/0!</v>
      </c>
      <c r="AM25" s="63" t="e">
        <f t="shared" si="6"/>
        <v>#DIV/0!</v>
      </c>
      <c r="AN25" s="66"/>
    </row>
    <row r="26" spans="1:40" s="180" customFormat="1" ht="17.25" customHeight="1">
      <c r="A26" s="35">
        <v>15</v>
      </c>
      <c r="B26" s="220" t="s">
        <v>81</v>
      </c>
      <c r="C26" s="36">
        <v>6</v>
      </c>
      <c r="D26" s="37" t="s">
        <v>182</v>
      </c>
      <c r="E26" s="37"/>
      <c r="F26" s="38"/>
      <c r="G26" s="38"/>
      <c r="H26" s="53">
        <v>10</v>
      </c>
      <c r="I26" s="38">
        <f t="shared" si="7"/>
        <v>300</v>
      </c>
      <c r="J26" s="34">
        <v>180</v>
      </c>
      <c r="K26" s="38"/>
      <c r="L26" s="38"/>
      <c r="M26" s="38"/>
      <c r="N26" s="38"/>
      <c r="O26" s="40"/>
      <c r="P26" s="35"/>
      <c r="Q26" s="38"/>
      <c r="R26" s="40"/>
      <c r="S26" s="35"/>
      <c r="T26" s="38"/>
      <c r="U26" s="40"/>
      <c r="V26" s="35"/>
      <c r="W26" s="38"/>
      <c r="X26" s="40"/>
      <c r="Y26" s="39"/>
      <c r="Z26" s="38"/>
      <c r="AA26" s="40"/>
      <c r="AB26" s="35"/>
      <c r="AC26" s="38"/>
      <c r="AD26" s="40"/>
      <c r="AE26" s="39"/>
      <c r="AF26" s="38"/>
      <c r="AG26" s="40"/>
      <c r="AH26" s="68" t="e">
        <f>((P26*P$7+Q26*Q$7+R26*R$7)/O26*100)/30</f>
        <v>#DIV/0!</v>
      </c>
      <c r="AI26" s="63" t="e">
        <f t="shared" si="2"/>
        <v>#DIV/0!</v>
      </c>
      <c r="AJ26" s="63" t="e">
        <f t="shared" si="3"/>
        <v>#DIV/0!</v>
      </c>
      <c r="AK26" s="63" t="e">
        <f t="shared" si="4"/>
        <v>#DIV/0!</v>
      </c>
      <c r="AL26" s="63" t="e">
        <f t="shared" si="5"/>
        <v>#DIV/0!</v>
      </c>
      <c r="AM26" s="63" t="e">
        <f t="shared" si="6"/>
        <v>#DIV/0!</v>
      </c>
      <c r="AN26" s="66"/>
    </row>
    <row r="27" spans="1:40" s="180" customFormat="1" ht="33" customHeight="1">
      <c r="A27" s="35">
        <v>16</v>
      </c>
      <c r="B27" s="220" t="s">
        <v>82</v>
      </c>
      <c r="C27" s="36">
        <v>7</v>
      </c>
      <c r="D27" s="37">
        <v>6</v>
      </c>
      <c r="E27" s="37"/>
      <c r="F27" s="38"/>
      <c r="G27" s="38"/>
      <c r="H27" s="53">
        <v>8.5</v>
      </c>
      <c r="I27" s="38">
        <f t="shared" si="7"/>
        <v>255</v>
      </c>
      <c r="J27" s="34">
        <v>150</v>
      </c>
      <c r="K27" s="38"/>
      <c r="L27" s="38"/>
      <c r="M27" s="38"/>
      <c r="N27" s="38"/>
      <c r="O27" s="40"/>
      <c r="P27" s="35"/>
      <c r="Q27" s="38"/>
      <c r="R27" s="40"/>
      <c r="S27" s="35"/>
      <c r="T27" s="38"/>
      <c r="U27" s="40"/>
      <c r="V27" s="35"/>
      <c r="W27" s="38"/>
      <c r="X27" s="40"/>
      <c r="Y27" s="39"/>
      <c r="Z27" s="38"/>
      <c r="AA27" s="40"/>
      <c r="AB27" s="35"/>
      <c r="AC27" s="38"/>
      <c r="AD27" s="40"/>
      <c r="AE27" s="39"/>
      <c r="AF27" s="38"/>
      <c r="AG27" s="40"/>
      <c r="AH27" s="68" t="e">
        <f>((P27*P$7+Q27*Q$7+R27*R$7)/O27*100)/30</f>
        <v>#DIV/0!</v>
      </c>
      <c r="AI27" s="63" t="e">
        <f t="shared" si="2"/>
        <v>#DIV/0!</v>
      </c>
      <c r="AJ27" s="63" t="e">
        <f t="shared" si="3"/>
        <v>#DIV/0!</v>
      </c>
      <c r="AK27" s="63" t="e">
        <f t="shared" si="4"/>
        <v>#DIV/0!</v>
      </c>
      <c r="AL27" s="63" t="e">
        <f t="shared" si="5"/>
        <v>#DIV/0!</v>
      </c>
      <c r="AM27" s="63" t="e">
        <f t="shared" si="6"/>
        <v>#DIV/0!</v>
      </c>
      <c r="AN27" s="66"/>
    </row>
    <row r="28" spans="1:40" s="180" customFormat="1" ht="27.75" customHeight="1">
      <c r="A28" s="35"/>
      <c r="B28" s="232" t="s">
        <v>146</v>
      </c>
      <c r="C28" s="36"/>
      <c r="D28" s="37"/>
      <c r="E28" s="37"/>
      <c r="F28" s="38"/>
      <c r="G28" s="38"/>
      <c r="H28" s="53"/>
      <c r="I28" s="38"/>
      <c r="J28" s="34"/>
      <c r="K28" s="38"/>
      <c r="L28" s="38"/>
      <c r="M28" s="38"/>
      <c r="N28" s="38"/>
      <c r="O28" s="40"/>
      <c r="P28" s="35"/>
      <c r="Q28" s="38"/>
      <c r="R28" s="40"/>
      <c r="S28" s="35"/>
      <c r="T28" s="38"/>
      <c r="U28" s="40"/>
      <c r="V28" s="35"/>
      <c r="W28" s="38"/>
      <c r="X28" s="40"/>
      <c r="Y28" s="39"/>
      <c r="Z28" s="38"/>
      <c r="AA28" s="40"/>
      <c r="AB28" s="35"/>
      <c r="AC28" s="38"/>
      <c r="AD28" s="40"/>
      <c r="AE28" s="39"/>
      <c r="AF28" s="38"/>
      <c r="AG28" s="40"/>
      <c r="AH28" s="68"/>
      <c r="AI28" s="63"/>
      <c r="AJ28" s="63"/>
      <c r="AK28" s="63"/>
      <c r="AL28" s="63"/>
      <c r="AM28" s="231"/>
      <c r="AN28" s="66"/>
    </row>
    <row r="29" spans="1:39" s="66" customFormat="1" ht="150" customHeight="1">
      <c r="A29" s="35"/>
      <c r="B29" s="221" t="s">
        <v>144</v>
      </c>
      <c r="C29" s="36"/>
      <c r="D29" s="37"/>
      <c r="E29" s="37">
        <v>3</v>
      </c>
      <c r="F29" s="38"/>
      <c r="G29" s="38"/>
      <c r="H29" s="53">
        <v>4</v>
      </c>
      <c r="I29" s="38">
        <v>120</v>
      </c>
      <c r="J29" s="34">
        <v>20</v>
      </c>
      <c r="K29" s="38"/>
      <c r="L29" s="38"/>
      <c r="M29" s="38"/>
      <c r="N29" s="38"/>
      <c r="O29" s="40"/>
      <c r="P29" s="35"/>
      <c r="Q29" s="38"/>
      <c r="R29" s="40"/>
      <c r="S29" s="35"/>
      <c r="T29" s="38"/>
      <c r="U29" s="40"/>
      <c r="V29" s="35"/>
      <c r="W29" s="38"/>
      <c r="X29" s="40"/>
      <c r="Y29" s="35"/>
      <c r="Z29" s="38"/>
      <c r="AA29" s="40"/>
      <c r="AB29" s="35"/>
      <c r="AC29" s="38"/>
      <c r="AD29" s="40"/>
      <c r="AE29" s="39"/>
      <c r="AF29" s="38"/>
      <c r="AG29" s="40"/>
      <c r="AH29" s="69">
        <v>4</v>
      </c>
      <c r="AI29" s="63"/>
      <c r="AJ29" s="63" t="e">
        <f t="shared" si="3"/>
        <v>#DIV/0!</v>
      </c>
      <c r="AK29" s="63" t="e">
        <f t="shared" si="4"/>
        <v>#DIV/0!</v>
      </c>
      <c r="AL29" s="63" t="e">
        <f t="shared" si="5"/>
        <v>#DIV/0!</v>
      </c>
      <c r="AM29" s="136" t="e">
        <f t="shared" si="6"/>
        <v>#DIV/0!</v>
      </c>
    </row>
    <row r="30" spans="1:39" s="66" customFormat="1" ht="84" customHeight="1">
      <c r="A30" s="227"/>
      <c r="B30" s="228" t="s">
        <v>145</v>
      </c>
      <c r="C30" s="229"/>
      <c r="D30" s="77"/>
      <c r="E30" s="77">
        <v>4</v>
      </c>
      <c r="F30" s="78"/>
      <c r="G30" s="78"/>
      <c r="H30" s="79">
        <v>4</v>
      </c>
      <c r="I30" s="78">
        <v>120</v>
      </c>
      <c r="J30" s="80">
        <v>20</v>
      </c>
      <c r="K30" s="78"/>
      <c r="L30" s="78"/>
      <c r="M30" s="78"/>
      <c r="N30" s="78"/>
      <c r="O30" s="81"/>
      <c r="P30" s="82"/>
      <c r="Q30" s="83"/>
      <c r="R30" s="230"/>
      <c r="S30" s="82"/>
      <c r="T30" s="83"/>
      <c r="U30" s="230"/>
      <c r="V30" s="82"/>
      <c r="W30" s="83"/>
      <c r="X30" s="81"/>
      <c r="Y30" s="83"/>
      <c r="Z30" s="78"/>
      <c r="AA30" s="81"/>
      <c r="AB30" s="82"/>
      <c r="AC30" s="78"/>
      <c r="AD30" s="81"/>
      <c r="AE30" s="83"/>
      <c r="AF30" s="78"/>
      <c r="AG30" s="81"/>
      <c r="AH30" s="69">
        <v>4</v>
      </c>
      <c r="AI30" s="63"/>
      <c r="AJ30" s="63" t="e">
        <f t="shared" si="3"/>
        <v>#DIV/0!</v>
      </c>
      <c r="AK30" s="63" t="e">
        <f t="shared" si="4"/>
        <v>#DIV/0!</v>
      </c>
      <c r="AL30" s="63" t="e">
        <f t="shared" si="5"/>
        <v>#DIV/0!</v>
      </c>
      <c r="AM30" s="231" t="e">
        <f t="shared" si="6"/>
        <v>#DIV/0!</v>
      </c>
    </row>
    <row r="31" spans="1:39" s="67" customFormat="1" ht="17.25" customHeight="1" thickBot="1">
      <c r="A31" s="300" t="s">
        <v>123</v>
      </c>
      <c r="B31" s="301"/>
      <c r="C31" s="41">
        <v>12</v>
      </c>
      <c r="D31" s="42">
        <v>14</v>
      </c>
      <c r="E31" s="42">
        <v>7</v>
      </c>
      <c r="F31" s="42"/>
      <c r="G31" s="42"/>
      <c r="H31" s="55">
        <f>SUM(H12:H30)</f>
        <v>103</v>
      </c>
      <c r="I31" s="43">
        <v>3090</v>
      </c>
      <c r="J31" s="43">
        <v>1560</v>
      </c>
      <c r="K31" s="43">
        <f>SUM(K12:K29)</f>
        <v>0</v>
      </c>
      <c r="L31" s="43">
        <v>40</v>
      </c>
      <c r="M31" s="43">
        <v>1204</v>
      </c>
      <c r="N31" s="43">
        <f>SUM(N12:N30)</f>
        <v>0</v>
      </c>
      <c r="O31" s="44" t="e">
        <f>AVERAGE(O12:O30)</f>
        <v>#DIV/0!</v>
      </c>
      <c r="P31" s="41">
        <v>25</v>
      </c>
      <c r="Q31" s="41">
        <v>25</v>
      </c>
      <c r="R31" s="41">
        <v>21</v>
      </c>
      <c r="S31" s="41">
        <v>21</v>
      </c>
      <c r="T31" s="41">
        <f>SUM(T14:T29)</f>
        <v>0</v>
      </c>
      <c r="U31" s="41">
        <f>SUM(U14:U29)</f>
        <v>0</v>
      </c>
      <c r="V31" s="41">
        <f>SUM(V14:V29)</f>
        <v>0</v>
      </c>
      <c r="W31" s="41">
        <f>SUM(W14:W29)</f>
        <v>0</v>
      </c>
      <c r="X31" s="44">
        <f aca="true" t="shared" si="8" ref="X31:AF31">SUM(X16:X27)</f>
        <v>0</v>
      </c>
      <c r="Y31" s="45">
        <f t="shared" si="8"/>
        <v>0</v>
      </c>
      <c r="Z31" s="42">
        <f t="shared" si="8"/>
        <v>0</v>
      </c>
      <c r="AA31" s="44">
        <f t="shared" si="8"/>
        <v>0</v>
      </c>
      <c r="AB31" s="41">
        <f t="shared" si="8"/>
        <v>0</v>
      </c>
      <c r="AC31" s="42">
        <f t="shared" si="8"/>
        <v>0</v>
      </c>
      <c r="AD31" s="44">
        <f t="shared" si="8"/>
        <v>0</v>
      </c>
      <c r="AE31" s="45">
        <f t="shared" si="8"/>
        <v>0</v>
      </c>
      <c r="AF31" s="42">
        <f t="shared" si="8"/>
        <v>0</v>
      </c>
      <c r="AG31" s="119"/>
      <c r="AH31" s="171"/>
      <c r="AI31" s="172"/>
      <c r="AJ31" s="172"/>
      <c r="AK31" s="172"/>
      <c r="AL31" s="172"/>
      <c r="AM31" s="172"/>
    </row>
    <row r="32" spans="1:39" s="66" customFormat="1" ht="35.25" customHeight="1" thickBot="1">
      <c r="A32" s="257" t="s">
        <v>134</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182"/>
      <c r="AC32" s="182"/>
      <c r="AD32" s="182"/>
      <c r="AE32" s="182"/>
      <c r="AF32" s="182"/>
      <c r="AG32" s="182"/>
      <c r="AH32" s="58"/>
      <c r="AI32" s="58"/>
      <c r="AJ32" s="58"/>
      <c r="AK32" s="58"/>
      <c r="AL32" s="58"/>
      <c r="AM32" s="58"/>
    </row>
    <row r="33" spans="1:39" s="58" customFormat="1" ht="14.25" customHeight="1" thickBot="1">
      <c r="A33" s="297"/>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188"/>
      <c r="AC33" s="188"/>
      <c r="AD33" s="188"/>
      <c r="AE33" s="188"/>
      <c r="AF33" s="188"/>
      <c r="AG33" s="188"/>
      <c r="AH33" s="174" t="e">
        <f aca="true" t="shared" si="9" ref="AH33:AM33">SUM(AH34:AH81)</f>
        <v>#DIV/0!</v>
      </c>
      <c r="AI33" s="167" t="e">
        <f t="shared" si="9"/>
        <v>#DIV/0!</v>
      </c>
      <c r="AJ33" s="167" t="e">
        <f t="shared" si="9"/>
        <v>#DIV/0!</v>
      </c>
      <c r="AK33" s="167" t="e">
        <f t="shared" si="9"/>
        <v>#DIV/0!</v>
      </c>
      <c r="AL33" s="167" t="e">
        <f t="shared" si="9"/>
        <v>#DIV/0!</v>
      </c>
      <c r="AM33" s="167" t="e">
        <f t="shared" si="9"/>
        <v>#DIV/0!</v>
      </c>
    </row>
    <row r="34" spans="1:39" s="66" customFormat="1" ht="33.75" customHeight="1">
      <c r="A34" s="35">
        <v>17</v>
      </c>
      <c r="B34" s="222" t="s">
        <v>148</v>
      </c>
      <c r="C34" s="74"/>
      <c r="D34" s="37"/>
      <c r="E34" s="37">
        <v>2</v>
      </c>
      <c r="F34" s="38"/>
      <c r="G34" s="38"/>
      <c r="H34" s="53">
        <v>3</v>
      </c>
      <c r="I34" s="38">
        <f aca="true" t="shared" si="10" ref="I34:I69">H34*30</f>
        <v>90</v>
      </c>
      <c r="J34" s="34">
        <v>40</v>
      </c>
      <c r="K34" s="38"/>
      <c r="L34" s="38"/>
      <c r="M34" s="38"/>
      <c r="N34" s="38"/>
      <c r="O34" s="40"/>
      <c r="P34" s="35"/>
      <c r="Q34" s="38"/>
      <c r="R34" s="40"/>
      <c r="S34" s="35"/>
      <c r="T34" s="38"/>
      <c r="U34" s="40"/>
      <c r="V34" s="35"/>
      <c r="W34" s="38"/>
      <c r="X34" s="40"/>
      <c r="Y34" s="39"/>
      <c r="Z34" s="38"/>
      <c r="AA34" s="40"/>
      <c r="AB34" s="35"/>
      <c r="AC34" s="38"/>
      <c r="AD34" s="40"/>
      <c r="AE34" s="39"/>
      <c r="AF34" s="38"/>
      <c r="AG34" s="40"/>
      <c r="AH34" s="68" t="e">
        <f>((P34*P$7+Q34*Q$7+R34*R$7)/O34*100)/30</f>
        <v>#DIV/0!</v>
      </c>
      <c r="AI34" s="63" t="e">
        <f aca="true" t="shared" si="11" ref="AI34:AI40">((S34*S$7+T34*T$7+U34*U$7)/O34*100)/30</f>
        <v>#DIV/0!</v>
      </c>
      <c r="AJ34" s="63" t="e">
        <f aca="true" t="shared" si="12" ref="AJ34:AJ40">((V34*V$7+W34*W$7+X34*X$7)/O34*100)/30</f>
        <v>#DIV/0!</v>
      </c>
      <c r="AK34" s="63" t="e">
        <f aca="true" t="shared" si="13" ref="AK34:AK41">((Y34*Y$7+Z34*Z$7+AA34*AA$7)/O34*100)/30</f>
        <v>#DIV/0!</v>
      </c>
      <c r="AL34" s="63" t="e">
        <f aca="true" t="shared" si="14" ref="AL34:AL41">((AB34*AB$7+AC34*AC$7+AD34*AD$7)/O34*100)/30</f>
        <v>#DIV/0!</v>
      </c>
      <c r="AM34" s="63" t="e">
        <f aca="true" t="shared" si="15" ref="AM34:AM41">((AE34*AE$7+AF34*AF$7+AG34*AG$7)/O34*100)/30</f>
        <v>#DIV/0!</v>
      </c>
    </row>
    <row r="35" spans="1:39" s="66" customFormat="1" ht="21.75" customHeight="1">
      <c r="A35" s="46">
        <v>18</v>
      </c>
      <c r="B35" s="223" t="s">
        <v>149</v>
      </c>
      <c r="C35" s="166">
        <v>9</v>
      </c>
      <c r="D35" s="48">
        <v>7</v>
      </c>
      <c r="E35" s="48"/>
      <c r="F35" s="49"/>
      <c r="G35" s="49"/>
      <c r="H35" s="54">
        <v>7</v>
      </c>
      <c r="I35" s="38">
        <f t="shared" si="10"/>
        <v>210</v>
      </c>
      <c r="J35" s="50">
        <v>110</v>
      </c>
      <c r="K35" s="49"/>
      <c r="L35" s="49"/>
      <c r="M35" s="49"/>
      <c r="N35" s="49"/>
      <c r="O35" s="51"/>
      <c r="P35" s="46"/>
      <c r="Q35" s="49"/>
      <c r="R35" s="51"/>
      <c r="S35" s="46"/>
      <c r="T35" s="49"/>
      <c r="U35" s="51"/>
      <c r="V35" s="46"/>
      <c r="W35" s="49"/>
      <c r="X35" s="51"/>
      <c r="Y35" s="52"/>
      <c r="Z35" s="49"/>
      <c r="AA35" s="51"/>
      <c r="AB35" s="46"/>
      <c r="AC35" s="49"/>
      <c r="AD35" s="51"/>
      <c r="AE35" s="52"/>
      <c r="AF35" s="49"/>
      <c r="AG35" s="51"/>
      <c r="AH35" s="126"/>
      <c r="AI35" s="127" t="e">
        <f t="shared" si="11"/>
        <v>#DIV/0!</v>
      </c>
      <c r="AJ35" s="127" t="e">
        <f t="shared" si="12"/>
        <v>#DIV/0!</v>
      </c>
      <c r="AK35" s="127" t="e">
        <f t="shared" si="13"/>
        <v>#DIV/0!</v>
      </c>
      <c r="AL35" s="127"/>
      <c r="AM35" s="127" t="e">
        <f t="shared" si="15"/>
        <v>#DIV/0!</v>
      </c>
    </row>
    <row r="36" spans="1:40" s="180" customFormat="1" ht="18" customHeight="1">
      <c r="A36" s="35">
        <v>19</v>
      </c>
      <c r="B36" s="73" t="s">
        <v>114</v>
      </c>
      <c r="C36" s="74">
        <v>9</v>
      </c>
      <c r="D36" s="37">
        <v>7</v>
      </c>
      <c r="E36" s="37"/>
      <c r="F36" s="38"/>
      <c r="G36" s="38"/>
      <c r="H36" s="53">
        <v>7</v>
      </c>
      <c r="I36" s="38">
        <f t="shared" si="10"/>
        <v>210</v>
      </c>
      <c r="J36" s="34">
        <v>110</v>
      </c>
      <c r="K36" s="38"/>
      <c r="L36" s="38"/>
      <c r="M36" s="38"/>
      <c r="N36" s="38"/>
      <c r="O36" s="40"/>
      <c r="P36" s="35"/>
      <c r="Q36" s="38"/>
      <c r="R36" s="40"/>
      <c r="S36" s="35"/>
      <c r="T36" s="38"/>
      <c r="U36" s="40"/>
      <c r="V36" s="35"/>
      <c r="W36" s="38"/>
      <c r="X36" s="40"/>
      <c r="Y36" s="39"/>
      <c r="Z36" s="38"/>
      <c r="AA36" s="40"/>
      <c r="AB36" s="35"/>
      <c r="AC36" s="38"/>
      <c r="AD36" s="40"/>
      <c r="AE36" s="39"/>
      <c r="AF36" s="38"/>
      <c r="AG36" s="40"/>
      <c r="AH36" s="69"/>
      <c r="AI36" s="63" t="e">
        <f t="shared" si="11"/>
        <v>#DIV/0!</v>
      </c>
      <c r="AJ36" s="63" t="e">
        <f t="shared" si="12"/>
        <v>#DIV/0!</v>
      </c>
      <c r="AK36" s="63" t="e">
        <f t="shared" si="13"/>
        <v>#DIV/0!</v>
      </c>
      <c r="AL36" s="63" t="e">
        <f t="shared" si="14"/>
        <v>#DIV/0!</v>
      </c>
      <c r="AM36" s="63" t="e">
        <f t="shared" si="15"/>
        <v>#DIV/0!</v>
      </c>
      <c r="AN36" s="66"/>
    </row>
    <row r="37" spans="1:40" s="180" customFormat="1" ht="21" customHeight="1">
      <c r="A37" s="35">
        <v>20</v>
      </c>
      <c r="B37" s="73" t="s">
        <v>83</v>
      </c>
      <c r="C37" s="74">
        <v>9</v>
      </c>
      <c r="D37" s="37">
        <v>7</v>
      </c>
      <c r="E37" s="37"/>
      <c r="F37" s="38"/>
      <c r="G37" s="38"/>
      <c r="H37" s="53">
        <v>7</v>
      </c>
      <c r="I37" s="38">
        <f>H37*30</f>
        <v>210</v>
      </c>
      <c r="J37" s="34">
        <v>100</v>
      </c>
      <c r="K37" s="38"/>
      <c r="L37" s="38"/>
      <c r="M37" s="38"/>
      <c r="N37" s="38"/>
      <c r="O37" s="40"/>
      <c r="P37" s="35"/>
      <c r="Q37" s="38"/>
      <c r="R37" s="40"/>
      <c r="S37" s="35"/>
      <c r="T37" s="38"/>
      <c r="U37" s="40"/>
      <c r="V37" s="35"/>
      <c r="W37" s="38"/>
      <c r="X37" s="40"/>
      <c r="Y37" s="39"/>
      <c r="Z37" s="38"/>
      <c r="AA37" s="40"/>
      <c r="AB37" s="35"/>
      <c r="AC37" s="38"/>
      <c r="AD37" s="40"/>
      <c r="AE37" s="39"/>
      <c r="AF37" s="38"/>
      <c r="AG37" s="40"/>
      <c r="AH37" s="69"/>
      <c r="AI37" s="63" t="e">
        <f t="shared" si="11"/>
        <v>#DIV/0!</v>
      </c>
      <c r="AJ37" s="63" t="e">
        <f t="shared" si="12"/>
        <v>#DIV/0!</v>
      </c>
      <c r="AK37" s="63" t="e">
        <f t="shared" si="13"/>
        <v>#DIV/0!</v>
      </c>
      <c r="AL37" s="63" t="e">
        <f t="shared" si="14"/>
        <v>#DIV/0!</v>
      </c>
      <c r="AM37" s="63" t="e">
        <f t="shared" si="15"/>
        <v>#DIV/0!</v>
      </c>
      <c r="AN37" s="66"/>
    </row>
    <row r="38" spans="1:40" s="180" customFormat="1" ht="18.75" customHeight="1">
      <c r="A38" s="35">
        <v>21</v>
      </c>
      <c r="B38" s="73" t="s">
        <v>150</v>
      </c>
      <c r="C38" s="74">
        <v>7</v>
      </c>
      <c r="D38" s="37" t="s">
        <v>183</v>
      </c>
      <c r="E38" s="37"/>
      <c r="F38" s="38"/>
      <c r="G38" s="38"/>
      <c r="H38" s="53">
        <v>9</v>
      </c>
      <c r="I38" s="38">
        <f>H38*30</f>
        <v>270</v>
      </c>
      <c r="J38" s="34">
        <v>140</v>
      </c>
      <c r="K38" s="38"/>
      <c r="L38" s="38"/>
      <c r="M38" s="38"/>
      <c r="N38" s="38"/>
      <c r="O38" s="40"/>
      <c r="P38" s="35"/>
      <c r="Q38" s="38"/>
      <c r="R38" s="40"/>
      <c r="S38" s="35"/>
      <c r="T38" s="38"/>
      <c r="U38" s="40"/>
      <c r="V38" s="35"/>
      <c r="W38" s="38"/>
      <c r="X38" s="40"/>
      <c r="Y38" s="39"/>
      <c r="Z38" s="38"/>
      <c r="AA38" s="40"/>
      <c r="AB38" s="35"/>
      <c r="AC38" s="38"/>
      <c r="AD38" s="40"/>
      <c r="AE38" s="39"/>
      <c r="AF38" s="38"/>
      <c r="AG38" s="40">
        <v>2</v>
      </c>
      <c r="AH38" s="69"/>
      <c r="AI38" s="63" t="e">
        <f t="shared" si="11"/>
        <v>#DIV/0!</v>
      </c>
      <c r="AJ38" s="63" t="e">
        <f t="shared" si="12"/>
        <v>#DIV/0!</v>
      </c>
      <c r="AK38" s="63" t="e">
        <f t="shared" si="13"/>
        <v>#DIV/0!</v>
      </c>
      <c r="AL38" s="63" t="e">
        <f t="shared" si="14"/>
        <v>#DIV/0!</v>
      </c>
      <c r="AM38" s="63" t="e">
        <f t="shared" si="15"/>
        <v>#DIV/0!</v>
      </c>
      <c r="AN38" s="66"/>
    </row>
    <row r="39" spans="1:40" s="180" customFormat="1" ht="31.5" customHeight="1">
      <c r="A39" s="35">
        <v>22</v>
      </c>
      <c r="B39" s="73" t="s">
        <v>84</v>
      </c>
      <c r="C39" s="74">
        <v>9</v>
      </c>
      <c r="D39" s="37">
        <v>7</v>
      </c>
      <c r="E39" s="37"/>
      <c r="F39" s="38"/>
      <c r="G39" s="38"/>
      <c r="H39" s="53">
        <v>6</v>
      </c>
      <c r="I39" s="38">
        <f t="shared" si="10"/>
        <v>180</v>
      </c>
      <c r="J39" s="34">
        <v>100</v>
      </c>
      <c r="K39" s="38"/>
      <c r="L39" s="38"/>
      <c r="M39" s="38"/>
      <c r="N39" s="38"/>
      <c r="O39" s="40"/>
      <c r="P39" s="35"/>
      <c r="Q39" s="38"/>
      <c r="R39" s="40"/>
      <c r="S39" s="35"/>
      <c r="T39" s="38"/>
      <c r="U39" s="40"/>
      <c r="V39" s="35"/>
      <c r="W39" s="38"/>
      <c r="X39" s="40"/>
      <c r="Y39" s="39"/>
      <c r="Z39" s="38"/>
      <c r="AA39" s="40"/>
      <c r="AB39" s="35"/>
      <c r="AC39" s="38"/>
      <c r="AD39" s="40"/>
      <c r="AE39" s="39"/>
      <c r="AF39" s="38"/>
      <c r="AG39" s="40"/>
      <c r="AH39" s="69"/>
      <c r="AI39" s="63" t="e">
        <f t="shared" si="11"/>
        <v>#DIV/0!</v>
      </c>
      <c r="AJ39" s="63" t="e">
        <f t="shared" si="12"/>
        <v>#DIV/0!</v>
      </c>
      <c r="AK39" s="63" t="e">
        <f t="shared" si="13"/>
        <v>#DIV/0!</v>
      </c>
      <c r="AL39" s="63" t="e">
        <f t="shared" si="14"/>
        <v>#DIV/0!</v>
      </c>
      <c r="AM39" s="63" t="e">
        <f t="shared" si="15"/>
        <v>#DIV/0!</v>
      </c>
      <c r="AN39" s="66"/>
    </row>
    <row r="40" spans="1:40" s="180" customFormat="1" ht="18" customHeight="1">
      <c r="A40" s="35">
        <v>23</v>
      </c>
      <c r="B40" s="73" t="s">
        <v>85</v>
      </c>
      <c r="C40" s="74"/>
      <c r="D40" s="37">
        <v>7</v>
      </c>
      <c r="E40" s="37">
        <v>9</v>
      </c>
      <c r="F40" s="38"/>
      <c r="G40" s="38"/>
      <c r="H40" s="53">
        <v>5</v>
      </c>
      <c r="I40" s="38">
        <f t="shared" si="10"/>
        <v>150</v>
      </c>
      <c r="J40" s="34">
        <v>100</v>
      </c>
      <c r="K40" s="38"/>
      <c r="L40" s="38"/>
      <c r="M40" s="38"/>
      <c r="N40" s="38"/>
      <c r="O40" s="40"/>
      <c r="P40" s="35"/>
      <c r="Q40" s="38"/>
      <c r="R40" s="40"/>
      <c r="S40" s="35"/>
      <c r="T40" s="38"/>
      <c r="U40" s="40"/>
      <c r="V40" s="35"/>
      <c r="W40" s="38"/>
      <c r="X40" s="40"/>
      <c r="Y40" s="39"/>
      <c r="Z40" s="38"/>
      <c r="AA40" s="40"/>
      <c r="AB40" s="35"/>
      <c r="AC40" s="38"/>
      <c r="AD40" s="40"/>
      <c r="AE40" s="39"/>
      <c r="AF40" s="38"/>
      <c r="AG40" s="40"/>
      <c r="AH40" s="69"/>
      <c r="AI40" s="63" t="e">
        <f t="shared" si="11"/>
        <v>#DIV/0!</v>
      </c>
      <c r="AJ40" s="63" t="e">
        <f t="shared" si="12"/>
        <v>#DIV/0!</v>
      </c>
      <c r="AK40" s="63" t="e">
        <f t="shared" si="13"/>
        <v>#DIV/0!</v>
      </c>
      <c r="AL40" s="63" t="e">
        <f t="shared" si="14"/>
        <v>#DIV/0!</v>
      </c>
      <c r="AM40" s="63" t="e">
        <f t="shared" si="15"/>
        <v>#DIV/0!</v>
      </c>
      <c r="AN40" s="58" t="e">
        <f>((Z41*Z$7+AA41*AA$7+AB41*AB$7)/S41*100)/30</f>
        <v>#DIV/0!</v>
      </c>
    </row>
    <row r="41" spans="1:40" s="180" customFormat="1" ht="27.75" customHeight="1">
      <c r="A41" s="35">
        <v>24</v>
      </c>
      <c r="B41" s="73" t="s">
        <v>151</v>
      </c>
      <c r="C41" s="74">
        <v>9</v>
      </c>
      <c r="D41" s="37">
        <v>7</v>
      </c>
      <c r="E41" s="37"/>
      <c r="F41" s="38"/>
      <c r="G41" s="38"/>
      <c r="H41" s="53">
        <v>6</v>
      </c>
      <c r="I41" s="38">
        <f t="shared" si="10"/>
        <v>180</v>
      </c>
      <c r="J41" s="34">
        <v>100</v>
      </c>
      <c r="K41" s="38"/>
      <c r="L41" s="38"/>
      <c r="M41" s="38"/>
      <c r="N41" s="38"/>
      <c r="O41" s="40"/>
      <c r="P41" s="35"/>
      <c r="Q41" s="38"/>
      <c r="R41" s="40"/>
      <c r="S41" s="35"/>
      <c r="T41" s="38"/>
      <c r="U41" s="40"/>
      <c r="V41" s="35"/>
      <c r="W41" s="38"/>
      <c r="X41" s="40"/>
      <c r="Y41" s="39"/>
      <c r="Z41" s="38"/>
      <c r="AA41" s="40"/>
      <c r="AB41" s="35"/>
      <c r="AC41" s="38"/>
      <c r="AD41" s="40"/>
      <c r="AE41" s="39"/>
      <c r="AF41" s="38"/>
      <c r="AG41" s="40"/>
      <c r="AH41" s="69"/>
      <c r="AI41" s="190"/>
      <c r="AJ41" s="190">
        <v>6</v>
      </c>
      <c r="AK41" s="190" t="e">
        <f t="shared" si="13"/>
        <v>#DIV/0!</v>
      </c>
      <c r="AL41" s="190" t="e">
        <f t="shared" si="14"/>
        <v>#DIV/0!</v>
      </c>
      <c r="AM41" s="190" t="e">
        <f t="shared" si="15"/>
        <v>#DIV/0!</v>
      </c>
      <c r="AN41" s="66"/>
    </row>
    <row r="42" spans="1:39" s="66" customFormat="1" ht="18" customHeight="1">
      <c r="A42" s="35">
        <v>25</v>
      </c>
      <c r="B42" s="73" t="s">
        <v>86</v>
      </c>
      <c r="C42" s="74"/>
      <c r="D42" s="37"/>
      <c r="E42" s="37">
        <v>6</v>
      </c>
      <c r="F42" s="38"/>
      <c r="G42" s="38"/>
      <c r="H42" s="53">
        <v>5</v>
      </c>
      <c r="I42" s="38">
        <f t="shared" si="10"/>
        <v>150</v>
      </c>
      <c r="J42" s="34">
        <v>30</v>
      </c>
      <c r="K42" s="38"/>
      <c r="L42" s="38"/>
      <c r="M42" s="38"/>
      <c r="N42" s="38"/>
      <c r="O42" s="40"/>
      <c r="P42" s="35"/>
      <c r="Q42" s="38"/>
      <c r="R42" s="40"/>
      <c r="S42" s="35"/>
      <c r="T42" s="38"/>
      <c r="U42" s="40"/>
      <c r="V42" s="35"/>
      <c r="W42" s="38"/>
      <c r="X42" s="40"/>
      <c r="Y42" s="39"/>
      <c r="Z42" s="38"/>
      <c r="AA42" s="40"/>
      <c r="AB42" s="35"/>
      <c r="AC42" s="38"/>
      <c r="AD42" s="40"/>
      <c r="AE42" s="39"/>
      <c r="AF42" s="38"/>
      <c r="AG42" s="40"/>
      <c r="AH42" s="69"/>
      <c r="AI42" s="63">
        <f>H42</f>
        <v>5</v>
      </c>
      <c r="AJ42" s="63"/>
      <c r="AK42" s="63"/>
      <c r="AL42" s="63"/>
      <c r="AM42" s="63"/>
    </row>
    <row r="43" spans="1:39" s="66" customFormat="1" ht="28.5" customHeight="1">
      <c r="A43" s="35">
        <v>26</v>
      </c>
      <c r="B43" s="73" t="s">
        <v>87</v>
      </c>
      <c r="C43" s="74"/>
      <c r="D43" s="37"/>
      <c r="E43" s="37">
        <v>9</v>
      </c>
      <c r="F43" s="38"/>
      <c r="G43" s="38"/>
      <c r="H43" s="53">
        <v>3</v>
      </c>
      <c r="I43" s="38">
        <v>90</v>
      </c>
      <c r="J43" s="34">
        <v>30</v>
      </c>
      <c r="K43" s="38"/>
      <c r="L43" s="38"/>
      <c r="M43" s="38"/>
      <c r="N43" s="38"/>
      <c r="O43" s="40"/>
      <c r="P43" s="35"/>
      <c r="Q43" s="38"/>
      <c r="R43" s="40"/>
      <c r="S43" s="35"/>
      <c r="T43" s="38"/>
      <c r="U43" s="40"/>
      <c r="V43" s="35"/>
      <c r="W43" s="38"/>
      <c r="X43" s="40"/>
      <c r="Y43" s="39"/>
      <c r="Z43" s="38"/>
      <c r="AA43" s="40"/>
      <c r="AB43" s="35"/>
      <c r="AC43" s="38"/>
      <c r="AD43" s="40"/>
      <c r="AE43" s="39"/>
      <c r="AF43" s="38"/>
      <c r="AG43" s="40"/>
      <c r="AH43" s="69"/>
      <c r="AI43" s="63">
        <f>H43</f>
        <v>3</v>
      </c>
      <c r="AJ43" s="63"/>
      <c r="AK43" s="63"/>
      <c r="AL43" s="63"/>
      <c r="AM43" s="63"/>
    </row>
    <row r="44" spans="1:40" s="180" customFormat="1" ht="34.5" customHeight="1">
      <c r="A44" s="35">
        <v>27</v>
      </c>
      <c r="B44" s="73" t="s">
        <v>152</v>
      </c>
      <c r="C44" s="74"/>
      <c r="D44" s="37">
        <v>7</v>
      </c>
      <c r="E44" s="37">
        <v>8</v>
      </c>
      <c r="F44" s="38"/>
      <c r="G44" s="38"/>
      <c r="H44" s="53">
        <v>4</v>
      </c>
      <c r="I44" s="38">
        <f t="shared" si="10"/>
        <v>120</v>
      </c>
      <c r="J44" s="34">
        <v>80</v>
      </c>
      <c r="K44" s="38"/>
      <c r="L44" s="38"/>
      <c r="M44" s="38"/>
      <c r="N44" s="38"/>
      <c r="O44" s="65"/>
      <c r="P44" s="35"/>
      <c r="Q44" s="38"/>
      <c r="R44" s="40"/>
      <c r="S44" s="39"/>
      <c r="T44" s="38"/>
      <c r="U44" s="40"/>
      <c r="V44" s="35"/>
      <c r="W44" s="38"/>
      <c r="X44" s="40"/>
      <c r="Y44" s="39"/>
      <c r="Z44" s="38"/>
      <c r="AA44" s="40"/>
      <c r="AB44" s="35"/>
      <c r="AC44" s="38"/>
      <c r="AD44" s="40"/>
      <c r="AE44" s="39"/>
      <c r="AF44" s="38"/>
      <c r="AG44" s="40"/>
      <c r="AH44" s="69"/>
      <c r="AI44" s="190" t="e">
        <f aca="true" t="shared" si="16" ref="AI44:AI58">((S44*S$7+T44*T$7+U44*U$7)/O44*100)/30</f>
        <v>#DIV/0!</v>
      </c>
      <c r="AJ44" s="190">
        <v>4</v>
      </c>
      <c r="AK44" s="190" t="e">
        <f aca="true" t="shared" si="17" ref="AK44:AK58">((Y44*Y$7+Z44*Z$7+AA44*AA$7)/O44*100)/30</f>
        <v>#DIV/0!</v>
      </c>
      <c r="AL44" s="190"/>
      <c r="AM44" s="190" t="e">
        <f aca="true" t="shared" si="18" ref="AM44:AM58">((AE44*AE$7+AF44*AF$7+AG44*AG$7)/O44*100)/30</f>
        <v>#DIV/0!</v>
      </c>
      <c r="AN44" s="66"/>
    </row>
    <row r="45" spans="1:40" s="180" customFormat="1" ht="53.25" customHeight="1">
      <c r="A45" s="46">
        <v>28</v>
      </c>
      <c r="B45" s="233" t="s">
        <v>153</v>
      </c>
      <c r="C45" s="166" t="s">
        <v>103</v>
      </c>
      <c r="D45" s="48" t="s">
        <v>186</v>
      </c>
      <c r="E45" s="48"/>
      <c r="F45" s="49"/>
      <c r="G45" s="49"/>
      <c r="H45" s="54">
        <v>32.5</v>
      </c>
      <c r="I45" s="38">
        <f t="shared" si="10"/>
        <v>975</v>
      </c>
      <c r="J45" s="34">
        <v>660</v>
      </c>
      <c r="K45" s="49"/>
      <c r="L45" s="49"/>
      <c r="M45" s="49"/>
      <c r="N45" s="49"/>
      <c r="O45" s="51"/>
      <c r="P45" s="46"/>
      <c r="Q45" s="49"/>
      <c r="R45" s="51"/>
      <c r="S45" s="46"/>
      <c r="T45" s="49"/>
      <c r="U45" s="51"/>
      <c r="V45" s="46"/>
      <c r="W45" s="49"/>
      <c r="X45" s="51"/>
      <c r="Y45" s="52"/>
      <c r="Z45" s="49"/>
      <c r="AA45" s="51"/>
      <c r="AB45" s="46"/>
      <c r="AC45" s="49"/>
      <c r="AD45" s="51"/>
      <c r="AE45" s="52"/>
      <c r="AF45" s="49"/>
      <c r="AG45" s="51">
        <v>8</v>
      </c>
      <c r="AH45" s="69"/>
      <c r="AI45" s="63" t="e">
        <f t="shared" si="16"/>
        <v>#DIV/0!</v>
      </c>
      <c r="AJ45" s="63" t="e">
        <f aca="true" t="shared" si="19" ref="AJ45:AJ58">((V45*V$7+W45*W$7+X45*X$7)/O45*100)/30</f>
        <v>#DIV/0!</v>
      </c>
      <c r="AK45" s="63" t="e">
        <f t="shared" si="17"/>
        <v>#DIV/0!</v>
      </c>
      <c r="AL45" s="63" t="e">
        <f aca="true" t="shared" si="20" ref="AL45:AL58">((AB45*AB$7+AC45*AC$7+AD45*AD$7)/O45*100)/30</f>
        <v>#DIV/0!</v>
      </c>
      <c r="AM45" s="63" t="e">
        <f t="shared" si="18"/>
        <v>#DIV/0!</v>
      </c>
      <c r="AN45" s="66"/>
    </row>
    <row r="46" spans="1:40" s="180" customFormat="1" ht="33" customHeight="1">
      <c r="A46" s="35">
        <v>29</v>
      </c>
      <c r="B46" s="193" t="s">
        <v>154</v>
      </c>
      <c r="C46" s="74" t="s">
        <v>103</v>
      </c>
      <c r="D46" s="37" t="s">
        <v>184</v>
      </c>
      <c r="E46" s="37"/>
      <c r="F46" s="38"/>
      <c r="G46" s="38"/>
      <c r="H46" s="53">
        <v>20</v>
      </c>
      <c r="I46" s="38">
        <f t="shared" si="10"/>
        <v>600</v>
      </c>
      <c r="J46" s="34">
        <v>340</v>
      </c>
      <c r="K46" s="38"/>
      <c r="L46" s="38"/>
      <c r="M46" s="38"/>
      <c r="N46" s="38"/>
      <c r="O46" s="40"/>
      <c r="P46" s="35"/>
      <c r="Q46" s="38"/>
      <c r="R46" s="40"/>
      <c r="S46" s="35"/>
      <c r="T46" s="38"/>
      <c r="U46" s="40"/>
      <c r="V46" s="35"/>
      <c r="W46" s="38"/>
      <c r="X46" s="40"/>
      <c r="Y46" s="39"/>
      <c r="Z46" s="38"/>
      <c r="AA46" s="40"/>
      <c r="AB46" s="35"/>
      <c r="AC46" s="38"/>
      <c r="AD46" s="40"/>
      <c r="AE46" s="39"/>
      <c r="AF46" s="38"/>
      <c r="AG46" s="40">
        <v>6</v>
      </c>
      <c r="AH46" s="69"/>
      <c r="AI46" s="63" t="e">
        <f t="shared" si="16"/>
        <v>#DIV/0!</v>
      </c>
      <c r="AJ46" s="63" t="e">
        <f t="shared" si="19"/>
        <v>#DIV/0!</v>
      </c>
      <c r="AK46" s="63" t="e">
        <f t="shared" si="17"/>
        <v>#DIV/0!</v>
      </c>
      <c r="AL46" s="63" t="e">
        <f t="shared" si="20"/>
        <v>#DIV/0!</v>
      </c>
      <c r="AM46" s="63" t="e">
        <f t="shared" si="18"/>
        <v>#DIV/0!</v>
      </c>
      <c r="AN46" s="66"/>
    </row>
    <row r="47" spans="1:40" s="180" customFormat="1" ht="35.25" customHeight="1">
      <c r="A47" s="35">
        <v>30</v>
      </c>
      <c r="B47" s="193" t="s">
        <v>155</v>
      </c>
      <c r="C47" s="74" t="s">
        <v>103</v>
      </c>
      <c r="D47" s="37" t="s">
        <v>185</v>
      </c>
      <c r="E47" s="37"/>
      <c r="F47" s="38"/>
      <c r="G47" s="38"/>
      <c r="H47" s="53">
        <v>22</v>
      </c>
      <c r="I47" s="38">
        <f t="shared" si="10"/>
        <v>660</v>
      </c>
      <c r="J47" s="34">
        <v>360</v>
      </c>
      <c r="K47" s="38"/>
      <c r="L47" s="38"/>
      <c r="M47" s="38"/>
      <c r="N47" s="38"/>
      <c r="O47" s="40"/>
      <c r="P47" s="35"/>
      <c r="Q47" s="38"/>
      <c r="R47" s="40"/>
      <c r="S47" s="35"/>
      <c r="T47" s="38"/>
      <c r="U47" s="40"/>
      <c r="V47" s="35"/>
      <c r="W47" s="38"/>
      <c r="X47" s="40"/>
      <c r="Y47" s="39"/>
      <c r="Z47" s="38"/>
      <c r="AA47" s="40"/>
      <c r="AB47" s="35"/>
      <c r="AC47" s="38"/>
      <c r="AD47" s="40"/>
      <c r="AE47" s="39"/>
      <c r="AF47" s="38"/>
      <c r="AG47" s="40">
        <v>5</v>
      </c>
      <c r="AH47" s="69"/>
      <c r="AI47" s="63" t="e">
        <f t="shared" si="16"/>
        <v>#DIV/0!</v>
      </c>
      <c r="AJ47" s="63" t="e">
        <f t="shared" si="19"/>
        <v>#DIV/0!</v>
      </c>
      <c r="AK47" s="63" t="e">
        <f t="shared" si="17"/>
        <v>#DIV/0!</v>
      </c>
      <c r="AL47" s="63" t="e">
        <f t="shared" si="20"/>
        <v>#DIV/0!</v>
      </c>
      <c r="AM47" s="63" t="e">
        <f t="shared" si="18"/>
        <v>#DIV/0!</v>
      </c>
      <c r="AN47" s="66"/>
    </row>
    <row r="48" spans="1:40" s="180" customFormat="1" ht="33.75" customHeight="1">
      <c r="A48" s="35">
        <v>31</v>
      </c>
      <c r="B48" s="73" t="s">
        <v>88</v>
      </c>
      <c r="C48" s="224" t="s">
        <v>103</v>
      </c>
      <c r="D48" s="244" t="s">
        <v>190</v>
      </c>
      <c r="E48" s="37"/>
      <c r="F48" s="38"/>
      <c r="G48" s="38"/>
      <c r="H48" s="53">
        <v>11.5</v>
      </c>
      <c r="I48" s="38">
        <f t="shared" si="10"/>
        <v>345</v>
      </c>
      <c r="J48" s="34">
        <v>180</v>
      </c>
      <c r="K48" s="38"/>
      <c r="L48" s="38"/>
      <c r="M48" s="38"/>
      <c r="N48" s="38"/>
      <c r="O48" s="40"/>
      <c r="P48" s="35"/>
      <c r="Q48" s="38"/>
      <c r="R48" s="40"/>
      <c r="S48" s="35"/>
      <c r="T48" s="38"/>
      <c r="U48" s="40"/>
      <c r="V48" s="35"/>
      <c r="W48" s="38"/>
      <c r="X48" s="40"/>
      <c r="Y48" s="39"/>
      <c r="Z48" s="38"/>
      <c r="AA48" s="40"/>
      <c r="AB48" s="35"/>
      <c r="AC48" s="38"/>
      <c r="AD48" s="40"/>
      <c r="AE48" s="39"/>
      <c r="AF48" s="38"/>
      <c r="AG48" s="40">
        <v>2</v>
      </c>
      <c r="AH48" s="69"/>
      <c r="AI48" s="63" t="e">
        <f t="shared" si="16"/>
        <v>#DIV/0!</v>
      </c>
      <c r="AJ48" s="63" t="e">
        <f t="shared" si="19"/>
        <v>#DIV/0!</v>
      </c>
      <c r="AK48" s="63" t="e">
        <f t="shared" si="17"/>
        <v>#DIV/0!</v>
      </c>
      <c r="AL48" s="63" t="e">
        <f t="shared" si="20"/>
        <v>#DIV/0!</v>
      </c>
      <c r="AM48" s="63" t="e">
        <f t="shared" si="18"/>
        <v>#DIV/0!</v>
      </c>
      <c r="AN48" s="66"/>
    </row>
    <row r="49" spans="1:39" s="66" customFormat="1" ht="30.75" customHeight="1">
      <c r="A49" s="35">
        <v>32</v>
      </c>
      <c r="B49" s="193" t="s">
        <v>156</v>
      </c>
      <c r="C49" s="74">
        <v>10</v>
      </c>
      <c r="D49" s="37" t="s">
        <v>187</v>
      </c>
      <c r="E49" s="37"/>
      <c r="F49" s="38"/>
      <c r="G49" s="38"/>
      <c r="H49" s="53">
        <v>9</v>
      </c>
      <c r="I49" s="38">
        <f t="shared" si="10"/>
        <v>270</v>
      </c>
      <c r="J49" s="34">
        <v>130</v>
      </c>
      <c r="K49" s="38"/>
      <c r="L49" s="38"/>
      <c r="M49" s="38"/>
      <c r="N49" s="38"/>
      <c r="O49" s="40"/>
      <c r="P49" s="35"/>
      <c r="Q49" s="38"/>
      <c r="R49" s="40"/>
      <c r="S49" s="35"/>
      <c r="T49" s="38"/>
      <c r="U49" s="40"/>
      <c r="V49" s="35"/>
      <c r="W49" s="38"/>
      <c r="X49" s="40"/>
      <c r="Y49" s="39"/>
      <c r="Z49" s="38"/>
      <c r="AA49" s="40"/>
      <c r="AB49" s="35"/>
      <c r="AC49" s="38"/>
      <c r="AD49" s="40"/>
      <c r="AE49" s="39"/>
      <c r="AF49" s="38"/>
      <c r="AG49" s="40">
        <v>2</v>
      </c>
      <c r="AH49" s="69"/>
      <c r="AI49" s="63" t="e">
        <f t="shared" si="16"/>
        <v>#DIV/0!</v>
      </c>
      <c r="AJ49" s="63" t="e">
        <f t="shared" si="19"/>
        <v>#DIV/0!</v>
      </c>
      <c r="AK49" s="63" t="e">
        <f t="shared" si="17"/>
        <v>#DIV/0!</v>
      </c>
      <c r="AL49" s="63" t="e">
        <f t="shared" si="20"/>
        <v>#DIV/0!</v>
      </c>
      <c r="AM49" s="63" t="e">
        <f t="shared" si="18"/>
        <v>#DIV/0!</v>
      </c>
    </row>
    <row r="50" spans="1:39" s="66" customFormat="1" ht="18" customHeight="1">
      <c r="A50" s="35">
        <v>33</v>
      </c>
      <c r="B50" s="73" t="s">
        <v>96</v>
      </c>
      <c r="C50" s="74"/>
      <c r="D50" s="37"/>
      <c r="E50" s="37">
        <v>10</v>
      </c>
      <c r="F50" s="38"/>
      <c r="G50" s="38"/>
      <c r="H50" s="53">
        <v>3</v>
      </c>
      <c r="I50" s="38">
        <f t="shared" si="10"/>
        <v>90</v>
      </c>
      <c r="J50" s="34">
        <v>40</v>
      </c>
      <c r="K50" s="38"/>
      <c r="L50" s="38"/>
      <c r="M50" s="38"/>
      <c r="N50" s="38"/>
      <c r="O50" s="40"/>
      <c r="P50" s="35"/>
      <c r="Q50" s="38"/>
      <c r="R50" s="40"/>
      <c r="S50" s="35"/>
      <c r="T50" s="38"/>
      <c r="U50" s="40"/>
      <c r="V50" s="35"/>
      <c r="W50" s="38"/>
      <c r="X50" s="40"/>
      <c r="Y50" s="39"/>
      <c r="Z50" s="38"/>
      <c r="AA50" s="40"/>
      <c r="AB50" s="35"/>
      <c r="AC50" s="38"/>
      <c r="AD50" s="40"/>
      <c r="AE50" s="39"/>
      <c r="AF50" s="38"/>
      <c r="AG50" s="40"/>
      <c r="AH50" s="69"/>
      <c r="AI50" s="63" t="e">
        <f t="shared" si="16"/>
        <v>#DIV/0!</v>
      </c>
      <c r="AJ50" s="63" t="e">
        <f t="shared" si="19"/>
        <v>#DIV/0!</v>
      </c>
      <c r="AK50" s="63" t="e">
        <f t="shared" si="17"/>
        <v>#DIV/0!</v>
      </c>
      <c r="AL50" s="63" t="e">
        <f t="shared" si="20"/>
        <v>#DIV/0!</v>
      </c>
      <c r="AM50" s="63" t="e">
        <f t="shared" si="18"/>
        <v>#DIV/0!</v>
      </c>
    </row>
    <row r="51" spans="1:40" s="180" customFormat="1" ht="18" customHeight="1">
      <c r="A51" s="35">
        <v>34</v>
      </c>
      <c r="B51" s="73" t="s">
        <v>90</v>
      </c>
      <c r="C51" s="74"/>
      <c r="D51" s="37"/>
      <c r="E51" s="37">
        <v>10</v>
      </c>
      <c r="F51" s="38"/>
      <c r="G51" s="38"/>
      <c r="H51" s="53">
        <v>3</v>
      </c>
      <c r="I51" s="38">
        <f t="shared" si="10"/>
        <v>90</v>
      </c>
      <c r="J51" s="34">
        <v>40</v>
      </c>
      <c r="K51" s="38"/>
      <c r="L51" s="38"/>
      <c r="M51" s="38"/>
      <c r="N51" s="38"/>
      <c r="O51" s="40"/>
      <c r="P51" s="35"/>
      <c r="Q51" s="38"/>
      <c r="R51" s="40"/>
      <c r="S51" s="35"/>
      <c r="T51" s="38"/>
      <c r="U51" s="40"/>
      <c r="V51" s="35"/>
      <c r="W51" s="38"/>
      <c r="X51" s="40"/>
      <c r="Y51" s="39"/>
      <c r="Z51" s="38"/>
      <c r="AA51" s="40"/>
      <c r="AB51" s="35"/>
      <c r="AC51" s="38"/>
      <c r="AD51" s="40"/>
      <c r="AE51" s="39"/>
      <c r="AF51" s="38"/>
      <c r="AG51" s="40"/>
      <c r="AH51" s="69"/>
      <c r="AI51" s="63" t="e">
        <f t="shared" si="16"/>
        <v>#DIV/0!</v>
      </c>
      <c r="AJ51" s="63" t="e">
        <f t="shared" si="19"/>
        <v>#DIV/0!</v>
      </c>
      <c r="AK51" s="63" t="e">
        <f t="shared" si="17"/>
        <v>#DIV/0!</v>
      </c>
      <c r="AL51" s="63" t="e">
        <f t="shared" si="20"/>
        <v>#DIV/0!</v>
      </c>
      <c r="AM51" s="63" t="e">
        <f t="shared" si="18"/>
        <v>#DIV/0!</v>
      </c>
      <c r="AN51" s="66"/>
    </row>
    <row r="52" spans="1:40" s="180" customFormat="1" ht="18" customHeight="1">
      <c r="A52" s="35">
        <v>35</v>
      </c>
      <c r="B52" s="73" t="s">
        <v>116</v>
      </c>
      <c r="C52" s="74"/>
      <c r="D52" s="37"/>
      <c r="E52" s="37">
        <v>10</v>
      </c>
      <c r="F52" s="38"/>
      <c r="G52" s="38"/>
      <c r="H52" s="53">
        <v>3</v>
      </c>
      <c r="I52" s="38">
        <f t="shared" si="10"/>
        <v>90</v>
      </c>
      <c r="J52" s="34">
        <v>40</v>
      </c>
      <c r="K52" s="38"/>
      <c r="L52" s="38"/>
      <c r="M52" s="38"/>
      <c r="N52" s="38"/>
      <c r="O52" s="40"/>
      <c r="P52" s="35"/>
      <c r="Q52" s="38"/>
      <c r="R52" s="40"/>
      <c r="S52" s="35"/>
      <c r="T52" s="38"/>
      <c r="U52" s="40"/>
      <c r="V52" s="35"/>
      <c r="W52" s="38"/>
      <c r="X52" s="40"/>
      <c r="Y52" s="39"/>
      <c r="Z52" s="38"/>
      <c r="AA52" s="40"/>
      <c r="AB52" s="35"/>
      <c r="AC52" s="38"/>
      <c r="AD52" s="40"/>
      <c r="AE52" s="39"/>
      <c r="AF52" s="38"/>
      <c r="AG52" s="40"/>
      <c r="AH52" s="69"/>
      <c r="AI52" s="63" t="e">
        <f t="shared" si="16"/>
        <v>#DIV/0!</v>
      </c>
      <c r="AJ52" s="63" t="e">
        <f t="shared" si="19"/>
        <v>#DIV/0!</v>
      </c>
      <c r="AK52" s="63" t="e">
        <f t="shared" si="17"/>
        <v>#DIV/0!</v>
      </c>
      <c r="AL52" s="63" t="e">
        <f t="shared" si="20"/>
        <v>#DIV/0!</v>
      </c>
      <c r="AM52" s="63" t="e">
        <f t="shared" si="18"/>
        <v>#DIV/0!</v>
      </c>
      <c r="AN52" s="66"/>
    </row>
    <row r="53" spans="1:40" s="180" customFormat="1" ht="18" customHeight="1">
      <c r="A53" s="35">
        <v>36</v>
      </c>
      <c r="B53" s="73" t="s">
        <v>91</v>
      </c>
      <c r="C53" s="74">
        <v>12</v>
      </c>
      <c r="D53" s="37">
        <v>10</v>
      </c>
      <c r="E53" s="37"/>
      <c r="F53" s="38"/>
      <c r="G53" s="38"/>
      <c r="H53" s="53">
        <v>4</v>
      </c>
      <c r="I53" s="38">
        <f t="shared" si="10"/>
        <v>120</v>
      </c>
      <c r="J53" s="34">
        <v>80</v>
      </c>
      <c r="K53" s="38"/>
      <c r="L53" s="38"/>
      <c r="M53" s="38"/>
      <c r="N53" s="38"/>
      <c r="O53" s="40"/>
      <c r="P53" s="35"/>
      <c r="Q53" s="38"/>
      <c r="R53" s="40"/>
      <c r="S53" s="35"/>
      <c r="T53" s="38"/>
      <c r="U53" s="40"/>
      <c r="V53" s="35"/>
      <c r="W53" s="38"/>
      <c r="X53" s="40"/>
      <c r="Y53" s="39"/>
      <c r="Z53" s="38"/>
      <c r="AA53" s="40"/>
      <c r="AB53" s="35"/>
      <c r="AC53" s="38"/>
      <c r="AD53" s="40"/>
      <c r="AE53" s="39"/>
      <c r="AF53" s="38"/>
      <c r="AG53" s="40"/>
      <c r="AH53" s="69"/>
      <c r="AI53" s="63" t="e">
        <f t="shared" si="16"/>
        <v>#DIV/0!</v>
      </c>
      <c r="AJ53" s="63" t="e">
        <f t="shared" si="19"/>
        <v>#DIV/0!</v>
      </c>
      <c r="AK53" s="63" t="e">
        <f t="shared" si="17"/>
        <v>#DIV/0!</v>
      </c>
      <c r="AL53" s="63" t="e">
        <f t="shared" si="20"/>
        <v>#DIV/0!</v>
      </c>
      <c r="AM53" s="63" t="e">
        <f t="shared" si="18"/>
        <v>#DIV/0!</v>
      </c>
      <c r="AN53" s="66"/>
    </row>
    <row r="54" spans="1:40" s="180" customFormat="1" ht="18" customHeight="1">
      <c r="A54" s="35">
        <v>37</v>
      </c>
      <c r="B54" s="73" t="s">
        <v>158</v>
      </c>
      <c r="C54" s="74"/>
      <c r="D54" s="37"/>
      <c r="E54" s="37">
        <v>8</v>
      </c>
      <c r="F54" s="38"/>
      <c r="G54" s="38"/>
      <c r="H54" s="53">
        <v>3</v>
      </c>
      <c r="I54" s="38">
        <f t="shared" si="10"/>
        <v>90</v>
      </c>
      <c r="J54" s="34">
        <v>30</v>
      </c>
      <c r="K54" s="38"/>
      <c r="L54" s="38"/>
      <c r="M54" s="38"/>
      <c r="N54" s="38"/>
      <c r="O54" s="65"/>
      <c r="P54" s="35"/>
      <c r="Q54" s="38"/>
      <c r="R54" s="40"/>
      <c r="S54" s="39"/>
      <c r="T54" s="38"/>
      <c r="U54" s="40"/>
      <c r="V54" s="35"/>
      <c r="W54" s="38"/>
      <c r="X54" s="40"/>
      <c r="Y54" s="39"/>
      <c r="Z54" s="38"/>
      <c r="AA54" s="40"/>
      <c r="AB54" s="35"/>
      <c r="AC54" s="38"/>
      <c r="AD54" s="40"/>
      <c r="AE54" s="39"/>
      <c r="AF54" s="38"/>
      <c r="AG54" s="40"/>
      <c r="AH54" s="69"/>
      <c r="AI54" s="63" t="e">
        <f t="shared" si="16"/>
        <v>#DIV/0!</v>
      </c>
      <c r="AJ54" s="63" t="e">
        <f t="shared" si="19"/>
        <v>#DIV/0!</v>
      </c>
      <c r="AK54" s="63"/>
      <c r="AL54" s="63" t="e">
        <f t="shared" si="20"/>
        <v>#DIV/0!</v>
      </c>
      <c r="AM54" s="63" t="e">
        <f t="shared" si="18"/>
        <v>#DIV/0!</v>
      </c>
      <c r="AN54" s="66"/>
    </row>
    <row r="55" spans="1:40" s="180" customFormat="1" ht="27" customHeight="1">
      <c r="A55" s="35">
        <v>38</v>
      </c>
      <c r="B55" s="73" t="s">
        <v>157</v>
      </c>
      <c r="C55" s="74"/>
      <c r="D55" s="37"/>
      <c r="E55" s="37">
        <v>12</v>
      </c>
      <c r="F55" s="38"/>
      <c r="G55" s="38"/>
      <c r="H55" s="53">
        <v>3</v>
      </c>
      <c r="I55" s="38">
        <f t="shared" si="10"/>
        <v>90</v>
      </c>
      <c r="J55" s="34">
        <v>60</v>
      </c>
      <c r="K55" s="38"/>
      <c r="L55" s="38"/>
      <c r="M55" s="38"/>
      <c r="N55" s="38"/>
      <c r="O55" s="65"/>
      <c r="P55" s="35"/>
      <c r="Q55" s="38"/>
      <c r="R55" s="40"/>
      <c r="S55" s="39"/>
      <c r="T55" s="38"/>
      <c r="U55" s="40"/>
      <c r="V55" s="35"/>
      <c r="W55" s="38"/>
      <c r="X55" s="40"/>
      <c r="Y55" s="39"/>
      <c r="Z55" s="38"/>
      <c r="AA55" s="40"/>
      <c r="AB55" s="35"/>
      <c r="AC55" s="38"/>
      <c r="AD55" s="40"/>
      <c r="AE55" s="39"/>
      <c r="AF55" s="38"/>
      <c r="AG55" s="40"/>
      <c r="AH55" s="69"/>
      <c r="AI55" s="190" t="e">
        <f t="shared" si="16"/>
        <v>#DIV/0!</v>
      </c>
      <c r="AJ55" s="190" t="e">
        <f t="shared" si="19"/>
        <v>#DIV/0!</v>
      </c>
      <c r="AK55" s="190" t="e">
        <f t="shared" si="17"/>
        <v>#DIV/0!</v>
      </c>
      <c r="AL55" s="190" t="e">
        <f t="shared" si="20"/>
        <v>#DIV/0!</v>
      </c>
      <c r="AM55" s="190" t="e">
        <f t="shared" si="18"/>
        <v>#DIV/0!</v>
      </c>
      <c r="AN55" s="66"/>
    </row>
    <row r="56" spans="1:40" s="180" customFormat="1" ht="24.75" customHeight="1">
      <c r="A56" s="35">
        <v>39</v>
      </c>
      <c r="B56" s="73" t="s">
        <v>117</v>
      </c>
      <c r="C56" s="74"/>
      <c r="D56" s="37"/>
      <c r="E56" s="37">
        <v>11</v>
      </c>
      <c r="F56" s="38"/>
      <c r="G56" s="38"/>
      <c r="H56" s="53">
        <v>3</v>
      </c>
      <c r="I56" s="38">
        <f t="shared" si="10"/>
        <v>90</v>
      </c>
      <c r="J56" s="34">
        <v>40</v>
      </c>
      <c r="K56" s="38"/>
      <c r="L56" s="38"/>
      <c r="M56" s="38"/>
      <c r="N56" s="38"/>
      <c r="O56" s="40"/>
      <c r="P56" s="35"/>
      <c r="Q56" s="38"/>
      <c r="R56" s="40"/>
      <c r="S56" s="35"/>
      <c r="T56" s="38"/>
      <c r="U56" s="40"/>
      <c r="V56" s="35"/>
      <c r="W56" s="38"/>
      <c r="X56" s="40"/>
      <c r="Y56" s="39"/>
      <c r="Z56" s="38"/>
      <c r="AA56" s="40"/>
      <c r="AB56" s="35"/>
      <c r="AC56" s="38"/>
      <c r="AD56" s="40"/>
      <c r="AE56" s="39"/>
      <c r="AF56" s="38"/>
      <c r="AG56" s="40"/>
      <c r="AH56" s="69"/>
      <c r="AI56" s="63" t="e">
        <f t="shared" si="16"/>
        <v>#DIV/0!</v>
      </c>
      <c r="AJ56" s="63" t="e">
        <f t="shared" si="19"/>
        <v>#DIV/0!</v>
      </c>
      <c r="AK56" s="63" t="e">
        <f t="shared" si="17"/>
        <v>#DIV/0!</v>
      </c>
      <c r="AL56" s="63" t="e">
        <f t="shared" si="20"/>
        <v>#DIV/0!</v>
      </c>
      <c r="AM56" s="63" t="e">
        <f t="shared" si="18"/>
        <v>#DIV/0!</v>
      </c>
      <c r="AN56" s="66"/>
    </row>
    <row r="57" spans="1:40" s="180" customFormat="1" ht="32.25" customHeight="1">
      <c r="A57" s="35">
        <v>40</v>
      </c>
      <c r="B57" s="73" t="s">
        <v>159</v>
      </c>
      <c r="C57" s="74"/>
      <c r="D57" s="37"/>
      <c r="E57" s="37">
        <v>10</v>
      </c>
      <c r="F57" s="38"/>
      <c r="G57" s="38"/>
      <c r="H57" s="53">
        <v>3</v>
      </c>
      <c r="I57" s="38">
        <f t="shared" si="10"/>
        <v>90</v>
      </c>
      <c r="J57" s="34">
        <v>40</v>
      </c>
      <c r="K57" s="38"/>
      <c r="L57" s="38"/>
      <c r="M57" s="38"/>
      <c r="N57" s="38"/>
      <c r="O57" s="40"/>
      <c r="P57" s="35"/>
      <c r="Q57" s="38"/>
      <c r="R57" s="40"/>
      <c r="S57" s="35"/>
      <c r="T57" s="38"/>
      <c r="U57" s="40"/>
      <c r="V57" s="35"/>
      <c r="W57" s="38"/>
      <c r="X57" s="40"/>
      <c r="Y57" s="39"/>
      <c r="Z57" s="38"/>
      <c r="AA57" s="40"/>
      <c r="AB57" s="35"/>
      <c r="AC57" s="38"/>
      <c r="AD57" s="40"/>
      <c r="AE57" s="39"/>
      <c r="AF57" s="38"/>
      <c r="AG57" s="40"/>
      <c r="AH57" s="69"/>
      <c r="AI57" s="63" t="e">
        <f t="shared" si="16"/>
        <v>#DIV/0!</v>
      </c>
      <c r="AJ57" s="63" t="e">
        <f t="shared" si="19"/>
        <v>#DIV/0!</v>
      </c>
      <c r="AK57" s="63">
        <v>3</v>
      </c>
      <c r="AL57" s="63" t="e">
        <f t="shared" si="20"/>
        <v>#DIV/0!</v>
      </c>
      <c r="AM57" s="63" t="e">
        <f t="shared" si="18"/>
        <v>#DIV/0!</v>
      </c>
      <c r="AN57" s="66"/>
    </row>
    <row r="58" spans="1:40" s="180" customFormat="1" ht="36" customHeight="1">
      <c r="A58" s="35">
        <v>41</v>
      </c>
      <c r="B58" s="73" t="s">
        <v>160</v>
      </c>
      <c r="C58" s="74"/>
      <c r="D58" s="37"/>
      <c r="E58" s="37">
        <v>11</v>
      </c>
      <c r="F58" s="38"/>
      <c r="G58" s="38"/>
      <c r="H58" s="53">
        <v>3</v>
      </c>
      <c r="I58" s="38">
        <f t="shared" si="10"/>
        <v>90</v>
      </c>
      <c r="J58" s="34">
        <v>50</v>
      </c>
      <c r="K58" s="38"/>
      <c r="L58" s="38"/>
      <c r="M58" s="38"/>
      <c r="N58" s="38"/>
      <c r="O58" s="40"/>
      <c r="P58" s="35"/>
      <c r="Q58" s="38"/>
      <c r="R58" s="40"/>
      <c r="S58" s="35"/>
      <c r="T58" s="38"/>
      <c r="U58" s="40"/>
      <c r="V58" s="35"/>
      <c r="W58" s="38"/>
      <c r="X58" s="40"/>
      <c r="Y58" s="39"/>
      <c r="Z58" s="38"/>
      <c r="AA58" s="40"/>
      <c r="AB58" s="35"/>
      <c r="AC58" s="38"/>
      <c r="AD58" s="40"/>
      <c r="AE58" s="39"/>
      <c r="AF58" s="38"/>
      <c r="AG58" s="40"/>
      <c r="AH58" s="69"/>
      <c r="AI58" s="63" t="e">
        <f t="shared" si="16"/>
        <v>#DIV/0!</v>
      </c>
      <c r="AJ58" s="63" t="e">
        <f t="shared" si="19"/>
        <v>#DIV/0!</v>
      </c>
      <c r="AK58" s="63" t="e">
        <f t="shared" si="17"/>
        <v>#DIV/0!</v>
      </c>
      <c r="AL58" s="63" t="e">
        <f t="shared" si="20"/>
        <v>#DIV/0!</v>
      </c>
      <c r="AM58" s="63" t="e">
        <f t="shared" si="18"/>
        <v>#DIV/0!</v>
      </c>
      <c r="AN58" s="66"/>
    </row>
    <row r="59" spans="1:39" s="66" customFormat="1" ht="24.75" customHeight="1">
      <c r="A59" s="35">
        <v>42</v>
      </c>
      <c r="B59" s="73" t="s">
        <v>92</v>
      </c>
      <c r="C59" s="74"/>
      <c r="D59" s="37"/>
      <c r="E59" s="37" t="s">
        <v>103</v>
      </c>
      <c r="F59" s="38"/>
      <c r="G59" s="38"/>
      <c r="H59" s="53">
        <v>10</v>
      </c>
      <c r="I59" s="38">
        <f t="shared" si="10"/>
        <v>300</v>
      </c>
      <c r="J59" s="34">
        <v>60</v>
      </c>
      <c r="K59" s="38"/>
      <c r="L59" s="38"/>
      <c r="M59" s="38"/>
      <c r="N59" s="38"/>
      <c r="O59" s="40"/>
      <c r="P59" s="35"/>
      <c r="Q59" s="38"/>
      <c r="R59" s="40"/>
      <c r="S59" s="35"/>
      <c r="T59" s="38"/>
      <c r="U59" s="40"/>
      <c r="V59" s="35"/>
      <c r="W59" s="38"/>
      <c r="X59" s="40"/>
      <c r="Y59" s="39"/>
      <c r="Z59" s="38"/>
      <c r="AA59" s="40"/>
      <c r="AB59" s="35"/>
      <c r="AC59" s="38"/>
      <c r="AD59" s="40"/>
      <c r="AE59" s="39"/>
      <c r="AF59" s="38"/>
      <c r="AG59" s="40"/>
      <c r="AH59" s="69"/>
      <c r="AI59" s="63"/>
      <c r="AJ59" s="63"/>
      <c r="AK59" s="63">
        <f>H59/2</f>
        <v>5</v>
      </c>
      <c r="AL59" s="63">
        <f>H59/2</f>
        <v>5</v>
      </c>
      <c r="AM59" s="63"/>
    </row>
    <row r="60" spans="1:40" s="180" customFormat="1" ht="21.75" customHeight="1">
      <c r="A60" s="35">
        <v>43</v>
      </c>
      <c r="B60" s="73" t="s">
        <v>161</v>
      </c>
      <c r="C60" s="74">
        <v>15</v>
      </c>
      <c r="D60" s="37" t="s">
        <v>180</v>
      </c>
      <c r="E60" s="37"/>
      <c r="F60" s="38"/>
      <c r="G60" s="38"/>
      <c r="H60" s="191">
        <v>6.5</v>
      </c>
      <c r="I60" s="38">
        <f t="shared" si="10"/>
        <v>195</v>
      </c>
      <c r="J60" s="34">
        <v>150</v>
      </c>
      <c r="K60" s="38"/>
      <c r="L60" s="38"/>
      <c r="M60" s="38"/>
      <c r="N60" s="38"/>
      <c r="O60" s="65"/>
      <c r="P60" s="35"/>
      <c r="Q60" s="38"/>
      <c r="R60" s="40"/>
      <c r="S60" s="39"/>
      <c r="T60" s="38"/>
      <c r="U60" s="40"/>
      <c r="V60" s="35"/>
      <c r="W60" s="38"/>
      <c r="X60" s="40"/>
      <c r="Y60" s="39"/>
      <c r="Z60" s="38"/>
      <c r="AA60" s="40"/>
      <c r="AB60" s="35"/>
      <c r="AC60" s="38"/>
      <c r="AD60" s="40"/>
      <c r="AE60" s="39"/>
      <c r="AF60" s="38"/>
      <c r="AG60" s="40">
        <v>2</v>
      </c>
      <c r="AH60" s="69"/>
      <c r="AI60" s="63" t="e">
        <f aca="true" t="shared" si="21" ref="AI60:AI67">((S60*S$7+T60*T$7+U60*U$7)/O60*100)/30</f>
        <v>#DIV/0!</v>
      </c>
      <c r="AJ60" s="63" t="e">
        <f aca="true" t="shared" si="22" ref="AJ60:AJ67">((V60*V$7+W60*W$7+X60*X$7)/O60*100)/30</f>
        <v>#DIV/0!</v>
      </c>
      <c r="AK60" s="63" t="e">
        <f>((Y60*Y$7+Z60*Z$7+AA60*AA$7)/O60*100)/30</f>
        <v>#DIV/0!</v>
      </c>
      <c r="AL60" s="63" t="e">
        <f>((AB60*AB$7+AC60*AC$7+AD60*AD$7)/O60*100)/30</f>
        <v>#DIV/0!</v>
      </c>
      <c r="AM60" s="63" t="e">
        <f>((AE60*AE$7+AF60*AF$7+AG60*AG$7)/O60*100)/30</f>
        <v>#DIV/0!</v>
      </c>
      <c r="AN60" s="66"/>
    </row>
    <row r="61" spans="1:40" s="180" customFormat="1" ht="33.75" customHeight="1">
      <c r="A61" s="35">
        <v>44</v>
      </c>
      <c r="B61" s="73" t="s">
        <v>162</v>
      </c>
      <c r="C61" s="74"/>
      <c r="D61" s="37"/>
      <c r="E61" s="37">
        <v>13</v>
      </c>
      <c r="F61" s="38"/>
      <c r="G61" s="38"/>
      <c r="H61" s="191">
        <v>3</v>
      </c>
      <c r="I61" s="38">
        <f t="shared" si="10"/>
        <v>90</v>
      </c>
      <c r="J61" s="34">
        <v>40</v>
      </c>
      <c r="K61" s="38"/>
      <c r="L61" s="38"/>
      <c r="M61" s="38"/>
      <c r="N61" s="38"/>
      <c r="O61" s="65"/>
      <c r="P61" s="35"/>
      <c r="Q61" s="38"/>
      <c r="R61" s="40"/>
      <c r="S61" s="39"/>
      <c r="T61" s="38"/>
      <c r="U61" s="40"/>
      <c r="V61" s="35"/>
      <c r="W61" s="38"/>
      <c r="X61" s="40"/>
      <c r="Y61" s="39"/>
      <c r="Z61" s="38"/>
      <c r="AA61" s="40"/>
      <c r="AB61" s="35"/>
      <c r="AC61" s="38"/>
      <c r="AD61" s="40"/>
      <c r="AE61" s="39"/>
      <c r="AF61" s="38"/>
      <c r="AG61" s="40"/>
      <c r="AH61" s="69"/>
      <c r="AI61" s="63" t="e">
        <f t="shared" si="21"/>
        <v>#DIV/0!</v>
      </c>
      <c r="AJ61" s="63" t="e">
        <f t="shared" si="22"/>
        <v>#DIV/0!</v>
      </c>
      <c r="AK61" s="63"/>
      <c r="AL61" s="63">
        <v>3</v>
      </c>
      <c r="AM61" s="63"/>
      <c r="AN61" s="66"/>
    </row>
    <row r="62" spans="1:40" s="180" customFormat="1" ht="25.5" customHeight="1">
      <c r="A62" s="35">
        <v>45</v>
      </c>
      <c r="B62" s="73" t="s">
        <v>163</v>
      </c>
      <c r="C62" s="74"/>
      <c r="D62" s="37"/>
      <c r="E62" s="37">
        <v>16</v>
      </c>
      <c r="F62" s="38"/>
      <c r="G62" s="38"/>
      <c r="H62" s="191">
        <v>3</v>
      </c>
      <c r="I62" s="38">
        <f t="shared" si="10"/>
        <v>90</v>
      </c>
      <c r="J62" s="34">
        <v>40</v>
      </c>
      <c r="K62" s="38"/>
      <c r="L62" s="38"/>
      <c r="M62" s="38"/>
      <c r="N62" s="38"/>
      <c r="O62" s="65"/>
      <c r="P62" s="35"/>
      <c r="Q62" s="38"/>
      <c r="R62" s="40"/>
      <c r="S62" s="39"/>
      <c r="T62" s="38"/>
      <c r="U62" s="40"/>
      <c r="V62" s="35"/>
      <c r="W62" s="38"/>
      <c r="X62" s="40"/>
      <c r="Y62" s="39"/>
      <c r="Z62" s="38"/>
      <c r="AA62" s="40"/>
      <c r="AB62" s="35"/>
      <c r="AC62" s="38"/>
      <c r="AD62" s="40"/>
      <c r="AE62" s="39"/>
      <c r="AF62" s="38"/>
      <c r="AG62" s="40"/>
      <c r="AH62" s="69"/>
      <c r="AI62" s="63" t="e">
        <f t="shared" si="21"/>
        <v>#DIV/0!</v>
      </c>
      <c r="AJ62" s="63" t="e">
        <f t="shared" si="22"/>
        <v>#DIV/0!</v>
      </c>
      <c r="AK62" s="63"/>
      <c r="AL62" s="63"/>
      <c r="AM62" s="63">
        <v>3</v>
      </c>
      <c r="AN62" s="66"/>
    </row>
    <row r="63" spans="1:40" s="180" customFormat="1" ht="21.75" customHeight="1">
      <c r="A63" s="35">
        <v>46</v>
      </c>
      <c r="B63" s="73" t="s">
        <v>164</v>
      </c>
      <c r="C63" s="74"/>
      <c r="D63" s="37"/>
      <c r="E63" s="37">
        <v>15</v>
      </c>
      <c r="F63" s="38"/>
      <c r="G63" s="38"/>
      <c r="H63" s="53">
        <v>4</v>
      </c>
      <c r="I63" s="38">
        <f t="shared" si="10"/>
        <v>120</v>
      </c>
      <c r="J63" s="34">
        <v>60</v>
      </c>
      <c r="K63" s="38"/>
      <c r="L63" s="38"/>
      <c r="M63" s="38"/>
      <c r="N63" s="38"/>
      <c r="O63" s="40"/>
      <c r="P63" s="35"/>
      <c r="Q63" s="38"/>
      <c r="R63" s="40"/>
      <c r="S63" s="35"/>
      <c r="T63" s="38"/>
      <c r="U63" s="40"/>
      <c r="V63" s="35"/>
      <c r="W63" s="38"/>
      <c r="X63" s="40"/>
      <c r="Y63" s="39"/>
      <c r="Z63" s="38"/>
      <c r="AA63" s="40"/>
      <c r="AB63" s="35"/>
      <c r="AC63" s="38"/>
      <c r="AD63" s="40"/>
      <c r="AE63" s="39"/>
      <c r="AF63" s="38"/>
      <c r="AG63" s="40"/>
      <c r="AH63" s="69"/>
      <c r="AI63" s="63" t="e">
        <f t="shared" si="21"/>
        <v>#DIV/0!</v>
      </c>
      <c r="AJ63" s="63" t="e">
        <f t="shared" si="22"/>
        <v>#DIV/0!</v>
      </c>
      <c r="AK63" s="63" t="e">
        <f>((Y63*Y$7+Z63*Z$7+AA63*AA$7)/O63*100)/30</f>
        <v>#DIV/0!</v>
      </c>
      <c r="AL63" s="63" t="e">
        <f>((AB63*AB$7+AC63*AC$7+AD63*AD$7)/O63*100)/30</f>
        <v>#DIV/0!</v>
      </c>
      <c r="AM63" s="63" t="e">
        <f>((AE63*AE$7+AF63*AF$7+AG63*AG$7)/O63*100)/30</f>
        <v>#DIV/0!</v>
      </c>
      <c r="AN63" s="66"/>
    </row>
    <row r="64" spans="1:40" s="180" customFormat="1" ht="18" customHeight="1">
      <c r="A64" s="35">
        <v>47</v>
      </c>
      <c r="B64" s="73" t="s">
        <v>165</v>
      </c>
      <c r="C64" s="74"/>
      <c r="D64" s="37"/>
      <c r="E64" s="37">
        <v>13</v>
      </c>
      <c r="F64" s="38"/>
      <c r="G64" s="38"/>
      <c r="H64" s="53">
        <v>3</v>
      </c>
      <c r="I64" s="38">
        <f t="shared" si="10"/>
        <v>90</v>
      </c>
      <c r="J64" s="34">
        <v>50</v>
      </c>
      <c r="K64" s="38"/>
      <c r="L64" s="38"/>
      <c r="M64" s="38"/>
      <c r="N64" s="38"/>
      <c r="O64" s="65"/>
      <c r="P64" s="35"/>
      <c r="Q64" s="38"/>
      <c r="R64" s="40"/>
      <c r="S64" s="39"/>
      <c r="T64" s="38"/>
      <c r="U64" s="40"/>
      <c r="V64" s="35"/>
      <c r="W64" s="38"/>
      <c r="X64" s="40"/>
      <c r="Y64" s="39"/>
      <c r="Z64" s="38"/>
      <c r="AA64" s="40"/>
      <c r="AB64" s="35"/>
      <c r="AC64" s="38"/>
      <c r="AD64" s="40"/>
      <c r="AE64" s="39"/>
      <c r="AF64" s="38"/>
      <c r="AG64" s="40"/>
      <c r="AH64" s="69"/>
      <c r="AI64" s="63" t="e">
        <f t="shared" si="21"/>
        <v>#DIV/0!</v>
      </c>
      <c r="AJ64" s="63" t="e">
        <f t="shared" si="22"/>
        <v>#DIV/0!</v>
      </c>
      <c r="AK64" s="63" t="e">
        <f>((Y64*Y$7+Z64*Z$7+AA64*AA$7)/O64*100)/30</f>
        <v>#DIV/0!</v>
      </c>
      <c r="AL64" s="63" t="e">
        <f>((AB64*AB$7+AC64*AC$7+AD64*AD$7)/O64*100)/30</f>
        <v>#DIV/0!</v>
      </c>
      <c r="AM64" s="63" t="e">
        <f>((AE64*AE$7+AF64*AF$7+AG64*AG$7)/O64*100)/30</f>
        <v>#DIV/0!</v>
      </c>
      <c r="AN64" s="66"/>
    </row>
    <row r="65" spans="1:40" s="180" customFormat="1" ht="18" customHeight="1">
      <c r="A65" s="35">
        <v>48</v>
      </c>
      <c r="B65" s="73" t="s">
        <v>89</v>
      </c>
      <c r="C65" s="74"/>
      <c r="D65" s="37"/>
      <c r="E65" s="37">
        <v>13</v>
      </c>
      <c r="F65" s="38"/>
      <c r="G65" s="38"/>
      <c r="H65" s="53">
        <v>3</v>
      </c>
      <c r="I65" s="38">
        <f>H65*30</f>
        <v>90</v>
      </c>
      <c r="J65" s="34">
        <v>40</v>
      </c>
      <c r="K65" s="38"/>
      <c r="L65" s="38"/>
      <c r="M65" s="38"/>
      <c r="N65" s="38"/>
      <c r="O65" s="40"/>
      <c r="P65" s="35"/>
      <c r="Q65" s="38"/>
      <c r="R65" s="40"/>
      <c r="S65" s="35"/>
      <c r="T65" s="38"/>
      <c r="U65" s="40"/>
      <c r="V65" s="35"/>
      <c r="W65" s="38"/>
      <c r="X65" s="40"/>
      <c r="Y65" s="39"/>
      <c r="Z65" s="38"/>
      <c r="AA65" s="40"/>
      <c r="AB65" s="35"/>
      <c r="AC65" s="38"/>
      <c r="AD65" s="40"/>
      <c r="AE65" s="39"/>
      <c r="AF65" s="38"/>
      <c r="AG65" s="40"/>
      <c r="AH65" s="69"/>
      <c r="AI65" s="63" t="e">
        <f t="shared" si="21"/>
        <v>#DIV/0!</v>
      </c>
      <c r="AJ65" s="63" t="e">
        <f t="shared" si="22"/>
        <v>#DIV/0!</v>
      </c>
      <c r="AK65" s="63" t="e">
        <f>((Y65*Y$7+Z65*Z$7+AA65*AA$7)/O65*100)/30</f>
        <v>#DIV/0!</v>
      </c>
      <c r="AL65" s="63" t="e">
        <f>((AB65*AB$7+AC65*AC$7+AD65*AD$7)/O65*100)/30</f>
        <v>#DIV/0!</v>
      </c>
      <c r="AM65" s="63" t="e">
        <f>((AE65*AE$7+AF65*AF$7+AG65*AG$7)/O65*100)/30</f>
        <v>#DIV/0!</v>
      </c>
      <c r="AN65" s="66"/>
    </row>
    <row r="66" spans="1:40" s="180" customFormat="1" ht="25.5" customHeight="1">
      <c r="A66" s="35">
        <v>49</v>
      </c>
      <c r="B66" s="73" t="s">
        <v>118</v>
      </c>
      <c r="C66" s="74"/>
      <c r="D66" s="37"/>
      <c r="E66" s="37">
        <v>15</v>
      </c>
      <c r="F66" s="38"/>
      <c r="G66" s="38"/>
      <c r="H66" s="53">
        <v>3</v>
      </c>
      <c r="I66" s="38">
        <f t="shared" si="10"/>
        <v>90</v>
      </c>
      <c r="J66" s="34">
        <v>50</v>
      </c>
      <c r="K66" s="38"/>
      <c r="L66" s="38"/>
      <c r="M66" s="38"/>
      <c r="N66" s="38"/>
      <c r="O66" s="65"/>
      <c r="P66" s="35"/>
      <c r="Q66" s="38"/>
      <c r="R66" s="40"/>
      <c r="S66" s="39"/>
      <c r="T66" s="38"/>
      <c r="U66" s="40"/>
      <c r="V66" s="35"/>
      <c r="W66" s="38"/>
      <c r="X66" s="40"/>
      <c r="Y66" s="39"/>
      <c r="Z66" s="38"/>
      <c r="AA66" s="40"/>
      <c r="AB66" s="35"/>
      <c r="AC66" s="38"/>
      <c r="AD66" s="40"/>
      <c r="AE66" s="39"/>
      <c r="AF66" s="38"/>
      <c r="AG66" s="40"/>
      <c r="AH66" s="69"/>
      <c r="AI66" s="63" t="e">
        <f t="shared" si="21"/>
        <v>#DIV/0!</v>
      </c>
      <c r="AJ66" s="63" t="e">
        <f t="shared" si="22"/>
        <v>#DIV/0!</v>
      </c>
      <c r="AK66" s="63" t="e">
        <f>((Y66*Y$7+Z66*Z$7+AA66*AA$7)/O66*100)/30</f>
        <v>#DIV/0!</v>
      </c>
      <c r="AL66" s="63" t="e">
        <f>((AB66*AB$7+AC66*AC$7+AD66*AD$7)/O66*100)/30</f>
        <v>#DIV/0!</v>
      </c>
      <c r="AM66" s="63" t="e">
        <f>((AE66*AE$7+AF66*AF$7+AG66*AG$7)/O66*100)/30</f>
        <v>#DIV/0!</v>
      </c>
      <c r="AN66" s="66"/>
    </row>
    <row r="67" spans="1:40" s="180" customFormat="1" ht="39.75" customHeight="1">
      <c r="A67" s="35">
        <v>50</v>
      </c>
      <c r="B67" s="73" t="s">
        <v>166</v>
      </c>
      <c r="C67" s="74"/>
      <c r="D67" s="37"/>
      <c r="E67" s="37">
        <v>14</v>
      </c>
      <c r="F67" s="38"/>
      <c r="G67" s="38"/>
      <c r="H67" s="53">
        <v>3</v>
      </c>
      <c r="I67" s="38">
        <f>H67*30</f>
        <v>90</v>
      </c>
      <c r="J67" s="34">
        <v>30</v>
      </c>
      <c r="K67" s="38"/>
      <c r="L67" s="38"/>
      <c r="M67" s="38"/>
      <c r="N67" s="38"/>
      <c r="O67" s="40"/>
      <c r="P67" s="35"/>
      <c r="Q67" s="38"/>
      <c r="R67" s="40"/>
      <c r="S67" s="35"/>
      <c r="T67" s="38"/>
      <c r="U67" s="40"/>
      <c r="V67" s="35"/>
      <c r="W67" s="38"/>
      <c r="X67" s="40"/>
      <c r="Y67" s="39"/>
      <c r="Z67" s="38"/>
      <c r="AA67" s="40"/>
      <c r="AB67" s="35"/>
      <c r="AC67" s="38"/>
      <c r="AD67" s="40"/>
      <c r="AE67" s="39"/>
      <c r="AF67" s="38"/>
      <c r="AG67" s="40"/>
      <c r="AH67" s="69"/>
      <c r="AI67" s="63" t="e">
        <f t="shared" si="21"/>
        <v>#DIV/0!</v>
      </c>
      <c r="AJ67" s="63" t="e">
        <f t="shared" si="22"/>
        <v>#DIV/0!</v>
      </c>
      <c r="AK67" s="63" t="e">
        <f>((Y67*Y$7+Z67*Z$7+AA67*AA$7)/O67*100)/30</f>
        <v>#DIV/0!</v>
      </c>
      <c r="AL67" s="63" t="e">
        <f>((AB67*AB$7+AC67*AC$7+AD67*AD$7)/O67*100)/30</f>
        <v>#DIV/0!</v>
      </c>
      <c r="AM67" s="63" t="e">
        <f>((AE67*AE$7+AF67*AF$7+AG67*AG$7)/O67*100)/30</f>
        <v>#DIV/0!</v>
      </c>
      <c r="AN67" s="66"/>
    </row>
    <row r="68" spans="1:39" s="66" customFormat="1" ht="35.25" customHeight="1">
      <c r="A68" s="35">
        <v>51</v>
      </c>
      <c r="B68" s="73" t="s">
        <v>93</v>
      </c>
      <c r="C68" s="74"/>
      <c r="D68" s="37"/>
      <c r="E68" s="37">
        <v>18</v>
      </c>
      <c r="F68" s="38"/>
      <c r="G68" s="38"/>
      <c r="H68" s="53">
        <v>4.5</v>
      </c>
      <c r="I68" s="38">
        <f t="shared" si="10"/>
        <v>135</v>
      </c>
      <c r="J68" s="34">
        <v>60</v>
      </c>
      <c r="K68" s="38"/>
      <c r="L68" s="38"/>
      <c r="M68" s="38"/>
      <c r="N68" s="38"/>
      <c r="O68" s="40"/>
      <c r="P68" s="35"/>
      <c r="Q68" s="38"/>
      <c r="R68" s="40"/>
      <c r="S68" s="35"/>
      <c r="T68" s="38"/>
      <c r="U68" s="40"/>
      <c r="V68" s="35"/>
      <c r="W68" s="38"/>
      <c r="X68" s="40"/>
      <c r="Y68" s="39"/>
      <c r="Z68" s="38"/>
      <c r="AA68" s="40"/>
      <c r="AB68" s="35"/>
      <c r="AC68" s="38"/>
      <c r="AD68" s="40"/>
      <c r="AE68" s="39"/>
      <c r="AF68" s="38"/>
      <c r="AG68" s="40">
        <v>2</v>
      </c>
      <c r="AH68" s="69"/>
      <c r="AI68" s="63"/>
      <c r="AJ68" s="63"/>
      <c r="AK68" s="63"/>
      <c r="AL68" s="63"/>
      <c r="AM68" s="63">
        <f>H68</f>
        <v>4.5</v>
      </c>
    </row>
    <row r="69" spans="1:39" s="66" customFormat="1" ht="35.25" customHeight="1">
      <c r="A69" s="35">
        <v>52</v>
      </c>
      <c r="B69" s="73" t="s">
        <v>169</v>
      </c>
      <c r="C69" s="74"/>
      <c r="D69" s="37"/>
      <c r="E69" s="37">
        <v>6</v>
      </c>
      <c r="F69" s="38"/>
      <c r="G69" s="38"/>
      <c r="H69" s="53">
        <v>3</v>
      </c>
      <c r="I69" s="38">
        <f t="shared" si="10"/>
        <v>90</v>
      </c>
      <c r="J69" s="34">
        <v>40</v>
      </c>
      <c r="K69" s="38"/>
      <c r="L69" s="38"/>
      <c r="M69" s="38"/>
      <c r="N69" s="38"/>
      <c r="O69" s="40"/>
      <c r="P69" s="35"/>
      <c r="Q69" s="38"/>
      <c r="R69" s="40"/>
      <c r="S69" s="35"/>
      <c r="T69" s="38"/>
      <c r="U69" s="40"/>
      <c r="V69" s="35"/>
      <c r="W69" s="38"/>
      <c r="X69" s="40"/>
      <c r="Y69" s="39"/>
      <c r="Z69" s="38"/>
      <c r="AA69" s="40"/>
      <c r="AB69" s="35"/>
      <c r="AC69" s="38"/>
      <c r="AD69" s="40"/>
      <c r="AE69" s="39"/>
      <c r="AF69" s="38"/>
      <c r="AG69" s="40"/>
      <c r="AH69" s="69"/>
      <c r="AI69" s="63"/>
      <c r="AJ69" s="63"/>
      <c r="AK69" s="63"/>
      <c r="AL69" s="63"/>
      <c r="AM69" s="63">
        <f>H69</f>
        <v>3</v>
      </c>
    </row>
    <row r="70" spans="1:39" s="66" customFormat="1" ht="47.25" customHeight="1">
      <c r="A70" s="35">
        <v>53</v>
      </c>
      <c r="B70" s="73" t="s">
        <v>170</v>
      </c>
      <c r="C70" s="74"/>
      <c r="D70" s="37">
        <v>13</v>
      </c>
      <c r="E70" s="37" t="s">
        <v>171</v>
      </c>
      <c r="F70" s="38"/>
      <c r="G70" s="38"/>
      <c r="H70" s="53">
        <v>10</v>
      </c>
      <c r="I70" s="38">
        <v>300</v>
      </c>
      <c r="J70" s="34">
        <v>170</v>
      </c>
      <c r="K70" s="38"/>
      <c r="L70" s="38"/>
      <c r="M70" s="38"/>
      <c r="N70" s="38"/>
      <c r="O70" s="40"/>
      <c r="P70" s="35"/>
      <c r="Q70" s="38"/>
      <c r="R70" s="40"/>
      <c r="S70" s="35"/>
      <c r="T70" s="38"/>
      <c r="U70" s="40"/>
      <c r="V70" s="35"/>
      <c r="W70" s="38"/>
      <c r="X70" s="40"/>
      <c r="Y70" s="39"/>
      <c r="Z70" s="38"/>
      <c r="AA70" s="40"/>
      <c r="AB70" s="35"/>
      <c r="AC70" s="38"/>
      <c r="AD70" s="40"/>
      <c r="AE70" s="39"/>
      <c r="AF70" s="38"/>
      <c r="AG70" s="40"/>
      <c r="AH70" s="69"/>
      <c r="AI70" s="63">
        <v>3</v>
      </c>
      <c r="AJ70" s="63">
        <v>4</v>
      </c>
      <c r="AK70" s="63">
        <v>3</v>
      </c>
      <c r="AL70" s="63"/>
      <c r="AM70" s="63"/>
    </row>
    <row r="71" spans="1:39" s="66" customFormat="1" ht="35.25" customHeight="1" thickBot="1">
      <c r="A71" s="35">
        <v>54</v>
      </c>
      <c r="B71" s="73" t="s">
        <v>172</v>
      </c>
      <c r="C71" s="74"/>
      <c r="D71" s="37"/>
      <c r="E71" s="37">
        <v>4</v>
      </c>
      <c r="F71" s="38"/>
      <c r="G71" s="38"/>
      <c r="H71" s="53">
        <v>3</v>
      </c>
      <c r="I71" s="38">
        <v>90</v>
      </c>
      <c r="J71" s="34">
        <v>30</v>
      </c>
      <c r="K71" s="38"/>
      <c r="L71" s="38"/>
      <c r="M71" s="38"/>
      <c r="N71" s="38"/>
      <c r="O71" s="40"/>
      <c r="P71" s="35"/>
      <c r="Q71" s="38"/>
      <c r="R71" s="40"/>
      <c r="S71" s="35"/>
      <c r="T71" s="38"/>
      <c r="U71" s="40"/>
      <c r="V71" s="35"/>
      <c r="W71" s="38"/>
      <c r="X71" s="40"/>
      <c r="Y71" s="39"/>
      <c r="Z71" s="38"/>
      <c r="AA71" s="40"/>
      <c r="AB71" s="35"/>
      <c r="AC71" s="38"/>
      <c r="AD71" s="40"/>
      <c r="AE71" s="39"/>
      <c r="AF71" s="38"/>
      <c r="AG71" s="40"/>
      <c r="AH71" s="69"/>
      <c r="AI71" s="63">
        <v>3</v>
      </c>
      <c r="AJ71" s="63"/>
      <c r="AK71" s="63"/>
      <c r="AL71" s="63"/>
      <c r="AM71" s="63"/>
    </row>
    <row r="72" spans="1:39" s="66" customFormat="1" ht="24" customHeight="1" thickBot="1">
      <c r="A72" s="138"/>
      <c r="B72" s="139" t="s">
        <v>113</v>
      </c>
      <c r="C72" s="140"/>
      <c r="D72" s="141"/>
      <c r="E72" s="141"/>
      <c r="F72" s="142"/>
      <c r="G72" s="142"/>
      <c r="H72" s="143"/>
      <c r="I72" s="142"/>
      <c r="J72" s="144"/>
      <c r="K72" s="142"/>
      <c r="L72" s="142"/>
      <c r="M72" s="142"/>
      <c r="N72" s="145"/>
      <c r="O72" s="146"/>
      <c r="P72" s="138"/>
      <c r="Q72" s="142"/>
      <c r="R72" s="146"/>
      <c r="S72" s="138"/>
      <c r="T72" s="142"/>
      <c r="U72" s="146"/>
      <c r="V72" s="138"/>
      <c r="W72" s="142"/>
      <c r="X72" s="146"/>
      <c r="Y72" s="147"/>
      <c r="Z72" s="142"/>
      <c r="AA72" s="146"/>
      <c r="AB72" s="138"/>
      <c r="AC72" s="142"/>
      <c r="AD72" s="146"/>
      <c r="AE72" s="147"/>
      <c r="AF72" s="142"/>
      <c r="AG72" s="146"/>
      <c r="AH72" s="133"/>
      <c r="AI72" s="128" t="e">
        <f>SUM(AI74:AI75)</f>
        <v>#DIV/0!</v>
      </c>
      <c r="AJ72" s="234"/>
      <c r="AK72" s="128"/>
      <c r="AL72" s="128"/>
      <c r="AM72" s="129"/>
    </row>
    <row r="73" spans="1:39" s="66" customFormat="1" ht="133.5" customHeight="1" thickBot="1">
      <c r="A73" s="138" t="s">
        <v>174</v>
      </c>
      <c r="B73" s="173" t="s">
        <v>167</v>
      </c>
      <c r="C73" s="140"/>
      <c r="D73" s="141"/>
      <c r="E73" s="141">
        <v>9</v>
      </c>
      <c r="F73" s="142"/>
      <c r="G73" s="142"/>
      <c r="H73" s="143">
        <v>3</v>
      </c>
      <c r="I73" s="142">
        <v>90</v>
      </c>
      <c r="J73" s="144">
        <v>20</v>
      </c>
      <c r="K73" s="142"/>
      <c r="L73" s="142"/>
      <c r="M73" s="142"/>
      <c r="N73" s="145"/>
      <c r="O73" s="146"/>
      <c r="P73" s="138"/>
      <c r="Q73" s="142"/>
      <c r="R73" s="146"/>
      <c r="S73" s="138"/>
      <c r="T73" s="142"/>
      <c r="U73" s="146"/>
      <c r="V73" s="138"/>
      <c r="W73" s="142"/>
      <c r="X73" s="146"/>
      <c r="Y73" s="147"/>
      <c r="Z73" s="142"/>
      <c r="AA73" s="146"/>
      <c r="AB73" s="138"/>
      <c r="AC73" s="142"/>
      <c r="AD73" s="146"/>
      <c r="AE73" s="147"/>
      <c r="AF73" s="142"/>
      <c r="AG73" s="146"/>
      <c r="AH73" s="179"/>
      <c r="AI73" s="128"/>
      <c r="AJ73" s="128">
        <v>2.7</v>
      </c>
      <c r="AK73" s="234"/>
      <c r="AL73" s="128"/>
      <c r="AM73" s="129"/>
    </row>
    <row r="74" spans="1:39" s="66" customFormat="1" ht="160.5" customHeight="1" thickBot="1">
      <c r="A74" s="138"/>
      <c r="B74" s="173" t="s">
        <v>168</v>
      </c>
      <c r="C74" s="140"/>
      <c r="D74" s="141"/>
      <c r="E74" s="141">
        <v>12</v>
      </c>
      <c r="F74" s="142"/>
      <c r="G74" s="142"/>
      <c r="H74" s="143">
        <v>3</v>
      </c>
      <c r="I74" s="142">
        <f>H74*30</f>
        <v>90</v>
      </c>
      <c r="J74" s="144">
        <v>20</v>
      </c>
      <c r="K74" s="142"/>
      <c r="L74" s="142"/>
      <c r="M74" s="142"/>
      <c r="N74" s="142"/>
      <c r="O74" s="146"/>
      <c r="P74" s="138"/>
      <c r="Q74" s="142"/>
      <c r="R74" s="146"/>
      <c r="S74" s="138"/>
      <c r="T74" s="142"/>
      <c r="U74" s="146"/>
      <c r="V74" s="138"/>
      <c r="W74" s="142"/>
      <c r="X74" s="146"/>
      <c r="Y74" s="147"/>
      <c r="Z74" s="142"/>
      <c r="AA74" s="146">
        <v>3</v>
      </c>
      <c r="AB74" s="138"/>
      <c r="AC74" s="142"/>
      <c r="AD74" s="146"/>
      <c r="AE74" s="147"/>
      <c r="AF74" s="142"/>
      <c r="AG74" s="146"/>
      <c r="AH74" s="179"/>
      <c r="AI74" s="128" t="e">
        <f>((S74*S$7+T74*T$7+U74*U$7)/O74*100)/30</f>
        <v>#DIV/0!</v>
      </c>
      <c r="AJ74" s="128" t="e">
        <f>((V74*V$7+W74*W$7+X74*X$7)/O74*100)/30</f>
        <v>#DIV/0!</v>
      </c>
      <c r="AK74" s="128" t="e">
        <f>((Y74*Y$7+Z74*Z$7+AA74*AA$7)/O74*100)/30</f>
        <v>#DIV/0!</v>
      </c>
      <c r="AL74" s="128" t="e">
        <f>((AB74*AB$7+AC74*AC$7+AD74*AD$7)/O74*100)/30</f>
        <v>#DIV/0!</v>
      </c>
      <c r="AM74" s="129" t="e">
        <f>((AE74*AE$7+AF74*AF$7+AG74*AG$7)/O74*100)/30</f>
        <v>#DIV/0!</v>
      </c>
    </row>
    <row r="75" spans="1:39" s="66" customFormat="1" ht="225.75" customHeight="1">
      <c r="A75" s="46"/>
      <c r="B75" s="137" t="s">
        <v>175</v>
      </c>
      <c r="C75" s="47"/>
      <c r="D75" s="48"/>
      <c r="E75" s="48">
        <v>15</v>
      </c>
      <c r="F75" s="49"/>
      <c r="G75" s="49"/>
      <c r="H75" s="54">
        <v>3</v>
      </c>
      <c r="I75" s="49">
        <v>90</v>
      </c>
      <c r="J75" s="50">
        <v>20</v>
      </c>
      <c r="K75" s="49"/>
      <c r="L75" s="49"/>
      <c r="M75" s="49"/>
      <c r="N75" s="49"/>
      <c r="O75" s="51"/>
      <c r="P75" s="46"/>
      <c r="Q75" s="49"/>
      <c r="R75" s="51"/>
      <c r="S75" s="168"/>
      <c r="T75" s="169"/>
      <c r="U75" s="170"/>
      <c r="V75" s="168"/>
      <c r="W75" s="169"/>
      <c r="X75" s="170"/>
      <c r="Y75" s="52"/>
      <c r="Z75" s="49"/>
      <c r="AA75" s="51"/>
      <c r="AB75" s="52"/>
      <c r="AC75" s="49"/>
      <c r="AD75" s="51"/>
      <c r="AE75" s="52"/>
      <c r="AF75" s="49"/>
      <c r="AG75" s="51"/>
      <c r="AH75" s="126"/>
      <c r="AI75" s="127" t="e">
        <f>((S75*S$7+T75*T$7+U75*U$7)/O75*100)/30</f>
        <v>#DIV/0!</v>
      </c>
      <c r="AJ75" s="127" t="e">
        <f>((V75*V$7+W75*W$7+X75*X$7)/O75*100)/30</f>
        <v>#DIV/0!</v>
      </c>
      <c r="AK75" s="127" t="e">
        <f>((Y75*Y$7+Z75*Z$7+AA75*AA$7)/O75*100)/30</f>
        <v>#DIV/0!</v>
      </c>
      <c r="AL75" s="127" t="e">
        <f>((AB75*AB$7+AC75*AC$7+AD75*AD$7)/O75*100)/30</f>
        <v>#DIV/0!</v>
      </c>
      <c r="AM75" s="127" t="e">
        <f>((AE75*AE$7+AF75*AF$7+AG75*AG$7)/O75*100)/30</f>
        <v>#DIV/0!</v>
      </c>
    </row>
    <row r="76" spans="1:39" s="66" customFormat="1" ht="376.5" customHeight="1" thickBot="1">
      <c r="A76" s="46"/>
      <c r="B76" s="235" t="s">
        <v>176</v>
      </c>
      <c r="C76" s="236"/>
      <c r="D76" s="237"/>
      <c r="E76" s="237">
        <v>16</v>
      </c>
      <c r="F76" s="169"/>
      <c r="G76" s="169"/>
      <c r="H76" s="238">
        <v>4</v>
      </c>
      <c r="I76" s="169">
        <v>120</v>
      </c>
      <c r="J76" s="239">
        <v>20</v>
      </c>
      <c r="K76" s="169"/>
      <c r="L76" s="169"/>
      <c r="M76" s="169"/>
      <c r="N76" s="169"/>
      <c r="O76" s="170"/>
      <c r="P76" s="168"/>
      <c r="Q76" s="169"/>
      <c r="R76" s="170"/>
      <c r="S76" s="168"/>
      <c r="T76" s="169"/>
      <c r="U76" s="170"/>
      <c r="V76" s="168"/>
      <c r="W76" s="169"/>
      <c r="X76" s="170"/>
      <c r="Y76" s="240"/>
      <c r="Z76" s="169"/>
      <c r="AA76" s="170"/>
      <c r="AB76" s="240"/>
      <c r="AC76" s="169"/>
      <c r="AD76" s="170"/>
      <c r="AE76" s="240"/>
      <c r="AF76" s="169"/>
      <c r="AG76" s="170"/>
      <c r="AH76" s="241"/>
      <c r="AI76" s="242"/>
      <c r="AJ76" s="242"/>
      <c r="AK76" s="242"/>
      <c r="AL76" s="242"/>
      <c r="AM76" s="242">
        <v>4</v>
      </c>
    </row>
    <row r="77" spans="1:39" s="67" customFormat="1" ht="27.75" customHeight="1" thickBot="1">
      <c r="A77" s="298" t="s">
        <v>124</v>
      </c>
      <c r="B77" s="299"/>
      <c r="C77" s="70">
        <v>17</v>
      </c>
      <c r="D77" s="71">
        <v>33</v>
      </c>
      <c r="E77" s="71">
        <v>32</v>
      </c>
      <c r="F77" s="71"/>
      <c r="G77" s="71"/>
      <c r="H77" s="72">
        <v>257</v>
      </c>
      <c r="I77" s="72">
        <v>7710</v>
      </c>
      <c r="J77" s="72">
        <v>3930</v>
      </c>
      <c r="K77" s="72">
        <f>K75+K74+SUM(K34:K81)</f>
        <v>624</v>
      </c>
      <c r="L77" s="72">
        <f>L75+L74+SUM(L34:L81)</f>
        <v>20</v>
      </c>
      <c r="M77" s="72"/>
      <c r="N77" s="72"/>
      <c r="O77" s="72"/>
      <c r="P77" s="72">
        <v>0</v>
      </c>
      <c r="Q77" s="72">
        <v>3</v>
      </c>
      <c r="R77" s="72"/>
      <c r="S77" s="72">
        <v>2</v>
      </c>
      <c r="T77" s="72">
        <v>8</v>
      </c>
      <c r="U77" s="72">
        <v>8</v>
      </c>
      <c r="V77" s="72">
        <f>V78+V75+V74+SUM(V34:V81)</f>
        <v>23</v>
      </c>
      <c r="W77" s="72">
        <f>W78+W75+W74+SUM(W34:W81)</f>
        <v>27</v>
      </c>
      <c r="X77" s="72">
        <v>23</v>
      </c>
      <c r="Y77" s="72">
        <f aca="true" t="shared" si="23" ref="Y77:AD77">Y78+Y75+Y74+SUM(Y34:Y81)</f>
        <v>26</v>
      </c>
      <c r="Z77" s="72">
        <f t="shared" si="23"/>
        <v>26</v>
      </c>
      <c r="AA77" s="72">
        <f t="shared" si="23"/>
        <v>25</v>
      </c>
      <c r="AB77" s="72">
        <f t="shared" si="23"/>
        <v>29</v>
      </c>
      <c r="AC77" s="72">
        <f t="shared" si="23"/>
        <v>26</v>
      </c>
      <c r="AD77" s="72">
        <f t="shared" si="23"/>
        <v>25</v>
      </c>
      <c r="AE77" s="72">
        <v>28</v>
      </c>
      <c r="AF77" s="72">
        <v>26</v>
      </c>
      <c r="AG77" s="72">
        <v>29</v>
      </c>
      <c r="AH77" s="148"/>
      <c r="AI77" s="149"/>
      <c r="AJ77" s="149"/>
      <c r="AK77" s="149"/>
      <c r="AL77" s="149"/>
      <c r="AM77" s="150"/>
    </row>
    <row r="78" spans="1:39" s="67" customFormat="1" ht="19.5" customHeight="1" thickBot="1">
      <c r="A78" s="35"/>
      <c r="B78" s="87" t="s">
        <v>99</v>
      </c>
      <c r="C78" s="88"/>
      <c r="D78" s="89"/>
      <c r="E78" s="89"/>
      <c r="F78" s="89"/>
      <c r="G78" s="89"/>
      <c r="H78" s="90"/>
      <c r="I78" s="84">
        <v>320</v>
      </c>
      <c r="J78" s="85">
        <v>60</v>
      </c>
      <c r="K78" s="84"/>
      <c r="L78" s="84"/>
      <c r="M78" s="84"/>
      <c r="N78" s="84"/>
      <c r="O78" s="86"/>
      <c r="P78" s="88">
        <v>1</v>
      </c>
      <c r="Q78" s="89">
        <v>1</v>
      </c>
      <c r="R78" s="91">
        <v>1</v>
      </c>
      <c r="S78" s="88">
        <v>1</v>
      </c>
      <c r="T78" s="89">
        <v>1</v>
      </c>
      <c r="U78" s="91">
        <v>1</v>
      </c>
      <c r="V78" s="88"/>
      <c r="W78" s="89"/>
      <c r="X78" s="91"/>
      <c r="Y78" s="92"/>
      <c r="Z78" s="89"/>
      <c r="AA78" s="91"/>
      <c r="AB78" s="92"/>
      <c r="AC78" s="89"/>
      <c r="AD78" s="91"/>
      <c r="AE78" s="92"/>
      <c r="AF78" s="89"/>
      <c r="AG78" s="91"/>
      <c r="AH78" s="132"/>
      <c r="AI78" s="131"/>
      <c r="AJ78" s="131"/>
      <c r="AK78" s="131"/>
      <c r="AL78" s="131"/>
      <c r="AM78" s="131"/>
    </row>
    <row r="79" spans="1:39" s="66" customFormat="1" ht="31.5" customHeight="1">
      <c r="A79" s="35"/>
      <c r="B79" s="73" t="s">
        <v>100</v>
      </c>
      <c r="C79" s="74"/>
      <c r="D79" s="37"/>
      <c r="E79" s="37"/>
      <c r="F79" s="38"/>
      <c r="G79" s="38"/>
      <c r="H79" s="53"/>
      <c r="I79" s="38"/>
      <c r="J79" s="34">
        <f>P79*P$7+Q79*Q$7+R79*R$7+S79*S$7+T79*T$7+U79*U$7+V79*V$7+W79*W$7+X79*X$7+Y79*Y$7+Z79*Z$7+AA79*AA$7+AB79*AB$7+AC79*AC$7+AD79*AD$7+AE79*AE$7+AF79*AF$7+AG79*AG$7</f>
        <v>0</v>
      </c>
      <c r="K79" s="38"/>
      <c r="L79" s="38"/>
      <c r="M79" s="38"/>
      <c r="N79" s="38"/>
      <c r="O79" s="40"/>
      <c r="P79" s="35"/>
      <c r="Q79" s="38"/>
      <c r="R79" s="40"/>
      <c r="S79" s="35"/>
      <c r="T79" s="38"/>
      <c r="U79" s="40"/>
      <c r="V79" s="35"/>
      <c r="W79" s="38"/>
      <c r="X79" s="40"/>
      <c r="Y79" s="39"/>
      <c r="Z79" s="38"/>
      <c r="AA79" s="40"/>
      <c r="AB79" s="35"/>
      <c r="AC79" s="38"/>
      <c r="AD79" s="40"/>
      <c r="AE79" s="39"/>
      <c r="AF79" s="38"/>
      <c r="AG79" s="40"/>
      <c r="AH79" s="69"/>
      <c r="AI79" s="63"/>
      <c r="AJ79" s="63"/>
      <c r="AK79" s="63"/>
      <c r="AL79" s="63"/>
      <c r="AM79" s="63">
        <f>H79</f>
        <v>0</v>
      </c>
    </row>
    <row r="80" spans="1:39" s="66" customFormat="1" ht="56.25" customHeight="1">
      <c r="A80" s="35"/>
      <c r="B80" s="75" t="s">
        <v>188</v>
      </c>
      <c r="C80" s="76">
        <v>9</v>
      </c>
      <c r="D80" s="77"/>
      <c r="E80" s="77"/>
      <c r="F80" s="78"/>
      <c r="G80" s="78"/>
      <c r="H80" s="79"/>
      <c r="I80" s="38">
        <v>30</v>
      </c>
      <c r="J80" s="80">
        <v>10</v>
      </c>
      <c r="K80" s="78"/>
      <c r="L80" s="78"/>
      <c r="M80" s="78"/>
      <c r="N80" s="78"/>
      <c r="O80" s="81"/>
      <c r="P80" s="82"/>
      <c r="Q80" s="78"/>
      <c r="R80" s="81"/>
      <c r="S80" s="82"/>
      <c r="T80" s="78"/>
      <c r="U80" s="81"/>
      <c r="V80" s="82"/>
      <c r="W80" s="78"/>
      <c r="X80" s="81" t="s">
        <v>132</v>
      </c>
      <c r="Y80" s="83"/>
      <c r="Z80" s="78"/>
      <c r="AA80" s="81"/>
      <c r="AB80" s="82"/>
      <c r="AC80" s="78"/>
      <c r="AD80" s="81"/>
      <c r="AE80" s="83"/>
      <c r="AF80" s="78"/>
      <c r="AG80" s="81"/>
      <c r="AH80" s="69"/>
      <c r="AI80" s="63"/>
      <c r="AJ80" s="63"/>
      <c r="AK80" s="63"/>
      <c r="AL80" s="63"/>
      <c r="AM80" s="63"/>
    </row>
    <row r="81" spans="1:39" s="67" customFormat="1" ht="56.25" customHeight="1" thickBot="1">
      <c r="A81" s="35"/>
      <c r="B81" s="75" t="s">
        <v>189</v>
      </c>
      <c r="C81" s="76">
        <v>18</v>
      </c>
      <c r="D81" s="77"/>
      <c r="E81" s="77"/>
      <c r="F81" s="78"/>
      <c r="G81" s="78"/>
      <c r="H81" s="79"/>
      <c r="I81" s="38">
        <v>30</v>
      </c>
      <c r="J81" s="80">
        <v>10</v>
      </c>
      <c r="K81" s="78"/>
      <c r="L81" s="78"/>
      <c r="M81" s="78"/>
      <c r="N81" s="78"/>
      <c r="O81" s="81"/>
      <c r="P81" s="82"/>
      <c r="Q81" s="78"/>
      <c r="R81" s="81"/>
      <c r="S81" s="82"/>
      <c r="T81" s="78"/>
      <c r="U81" s="81"/>
      <c r="V81" s="82"/>
      <c r="W81" s="78"/>
      <c r="X81" s="81"/>
      <c r="Y81" s="83"/>
      <c r="Z81" s="78"/>
      <c r="AA81" s="81"/>
      <c r="AB81" s="82"/>
      <c r="AC81" s="78"/>
      <c r="AD81" s="81"/>
      <c r="AE81" s="83"/>
      <c r="AF81" s="78"/>
      <c r="AG81" s="81" t="s">
        <v>132</v>
      </c>
      <c r="AH81" s="69"/>
      <c r="AI81" s="63"/>
      <c r="AJ81" s="63"/>
      <c r="AK81" s="63"/>
      <c r="AL81" s="63"/>
      <c r="AM81" s="63"/>
    </row>
    <row r="82" spans="1:39" s="66" customFormat="1" ht="24.75" customHeight="1" thickBot="1">
      <c r="A82" s="93"/>
      <c r="B82" s="94" t="s">
        <v>102</v>
      </c>
      <c r="C82" s="95">
        <v>29</v>
      </c>
      <c r="D82" s="96">
        <v>47</v>
      </c>
      <c r="E82" s="96">
        <v>39</v>
      </c>
      <c r="F82" s="96"/>
      <c r="G82" s="96"/>
      <c r="H82" s="97">
        <f>H77+H31</f>
        <v>360</v>
      </c>
      <c r="I82" s="97">
        <v>11180</v>
      </c>
      <c r="J82" s="97">
        <v>5570</v>
      </c>
      <c r="K82" s="97">
        <f>K77+K31</f>
        <v>940</v>
      </c>
      <c r="L82" s="97">
        <f>L77+L31</f>
        <v>60</v>
      </c>
      <c r="M82" s="97"/>
      <c r="N82" s="97"/>
      <c r="O82" s="175"/>
      <c r="P82" s="67"/>
      <c r="Q82" s="67"/>
      <c r="R82" s="67"/>
      <c r="S82" s="67"/>
      <c r="T82" s="67"/>
      <c r="U82" s="67"/>
      <c r="V82" s="67"/>
      <c r="W82" s="67"/>
      <c r="X82" s="67"/>
      <c r="Y82" s="67"/>
      <c r="Z82" s="67"/>
      <c r="AA82" s="67"/>
      <c r="AB82" s="67"/>
      <c r="AC82" s="67"/>
      <c r="AD82" s="67"/>
      <c r="AE82" s="67"/>
      <c r="AF82" s="67"/>
      <c r="AG82" s="67"/>
      <c r="AH82" s="151"/>
      <c r="AI82" s="152"/>
      <c r="AJ82" s="153"/>
      <c r="AK82" s="153"/>
      <c r="AL82" s="153"/>
      <c r="AM82" s="154"/>
    </row>
    <row r="83" spans="1:35" s="66" customFormat="1" ht="15" thickBot="1">
      <c r="A83" s="259" t="s">
        <v>19</v>
      </c>
      <c r="B83" s="260"/>
      <c r="C83" s="155"/>
      <c r="D83" s="155"/>
      <c r="E83" s="155"/>
      <c r="F83" s="155"/>
      <c r="G83" s="155"/>
      <c r="H83" s="156"/>
      <c r="I83" s="155"/>
      <c r="J83" s="157"/>
      <c r="K83" s="155"/>
      <c r="L83" s="155"/>
      <c r="M83" s="184"/>
      <c r="N83" s="184"/>
      <c r="O83" s="185"/>
      <c r="P83" s="181">
        <v>26</v>
      </c>
      <c r="Q83" s="181">
        <v>29</v>
      </c>
      <c r="R83" s="181">
        <v>23</v>
      </c>
      <c r="S83" s="181">
        <v>24</v>
      </c>
      <c r="T83" s="181">
        <v>27</v>
      </c>
      <c r="U83" s="181">
        <v>27</v>
      </c>
      <c r="V83" s="181">
        <f aca="true" t="shared" si="24" ref="V83:AG83">V77+V31</f>
        <v>27</v>
      </c>
      <c r="W83" s="181">
        <f t="shared" si="24"/>
        <v>27</v>
      </c>
      <c r="X83" s="181">
        <f t="shared" si="24"/>
        <v>23</v>
      </c>
      <c r="Y83" s="181">
        <f t="shared" si="24"/>
        <v>26</v>
      </c>
      <c r="Z83" s="181">
        <f t="shared" si="24"/>
        <v>26</v>
      </c>
      <c r="AA83" s="181">
        <f t="shared" si="24"/>
        <v>25</v>
      </c>
      <c r="AB83" s="181">
        <f t="shared" si="24"/>
        <v>29</v>
      </c>
      <c r="AC83" s="181">
        <f t="shared" si="24"/>
        <v>26</v>
      </c>
      <c r="AD83" s="181">
        <f t="shared" si="24"/>
        <v>25</v>
      </c>
      <c r="AE83" s="181">
        <v>28</v>
      </c>
      <c r="AF83" s="181">
        <f t="shared" si="24"/>
        <v>26</v>
      </c>
      <c r="AG83" s="181">
        <f t="shared" si="24"/>
        <v>29</v>
      </c>
      <c r="AI83" s="58"/>
    </row>
    <row r="84" spans="1:35" s="66" customFormat="1" ht="12.75">
      <c r="A84" s="253" t="s">
        <v>20</v>
      </c>
      <c r="B84" s="254"/>
      <c r="C84" s="98">
        <v>29</v>
      </c>
      <c r="D84" s="98"/>
      <c r="E84" s="98"/>
      <c r="F84" s="98"/>
      <c r="G84" s="98"/>
      <c r="H84" s="99"/>
      <c r="I84" s="98"/>
      <c r="J84" s="100"/>
      <c r="K84" s="98"/>
      <c r="L84" s="98"/>
      <c r="M84" s="187"/>
      <c r="N84" s="187"/>
      <c r="O84" s="186"/>
      <c r="P84" s="101"/>
      <c r="Q84" s="187">
        <v>2</v>
      </c>
      <c r="R84" s="186">
        <v>4</v>
      </c>
      <c r="S84" s="101">
        <v>2</v>
      </c>
      <c r="T84" s="187"/>
      <c r="U84" s="102">
        <v>3</v>
      </c>
      <c r="V84" s="103">
        <v>2</v>
      </c>
      <c r="W84" s="104"/>
      <c r="X84" s="105">
        <v>5</v>
      </c>
      <c r="Y84" s="106">
        <v>1</v>
      </c>
      <c r="Z84" s="104"/>
      <c r="AA84" s="107">
        <v>5</v>
      </c>
      <c r="AB84" s="103"/>
      <c r="AC84" s="104"/>
      <c r="AD84" s="105">
        <v>5</v>
      </c>
      <c r="AE84" s="106"/>
      <c r="AF84" s="104"/>
      <c r="AG84" s="107"/>
      <c r="AI84" s="58"/>
    </row>
    <row r="85" spans="1:35" s="66" customFormat="1" ht="12.75">
      <c r="A85" s="253" t="s">
        <v>21</v>
      </c>
      <c r="B85" s="254"/>
      <c r="C85" s="98"/>
      <c r="D85" s="98">
        <v>47</v>
      </c>
      <c r="E85" s="98"/>
      <c r="F85" s="98"/>
      <c r="G85" s="98"/>
      <c r="H85" s="99"/>
      <c r="I85" s="98"/>
      <c r="J85" s="100"/>
      <c r="K85" s="98"/>
      <c r="L85" s="98"/>
      <c r="M85" s="187"/>
      <c r="N85" s="187"/>
      <c r="O85" s="186"/>
      <c r="P85" s="101">
        <v>6</v>
      </c>
      <c r="Q85" s="187"/>
      <c r="R85" s="186">
        <v>2</v>
      </c>
      <c r="S85" s="101">
        <v>3</v>
      </c>
      <c r="T85" s="187">
        <v>2</v>
      </c>
      <c r="U85" s="102">
        <v>2</v>
      </c>
      <c r="V85" s="103">
        <v>7</v>
      </c>
      <c r="W85" s="104"/>
      <c r="X85" s="105">
        <v>1</v>
      </c>
      <c r="Y85" s="106">
        <v>4</v>
      </c>
      <c r="Z85" s="104"/>
      <c r="AA85" s="107"/>
      <c r="AB85" s="103">
        <v>6</v>
      </c>
      <c r="AC85" s="104"/>
      <c r="AD85" s="105"/>
      <c r="AE85" s="106">
        <v>4</v>
      </c>
      <c r="AF85" s="104">
        <v>3</v>
      </c>
      <c r="AG85" s="107">
        <v>7</v>
      </c>
      <c r="AI85" s="58"/>
    </row>
    <row r="86" spans="1:39" s="108" customFormat="1" ht="15.75" thickBot="1">
      <c r="A86" s="295" t="s">
        <v>115</v>
      </c>
      <c r="B86" s="296"/>
      <c r="C86" s="158"/>
      <c r="D86" s="158"/>
      <c r="E86" s="158">
        <v>39</v>
      </c>
      <c r="F86" s="158"/>
      <c r="G86" s="158"/>
      <c r="H86" s="159"/>
      <c r="I86" s="158"/>
      <c r="J86" s="160"/>
      <c r="K86" s="158"/>
      <c r="L86" s="158"/>
      <c r="M86" s="161"/>
      <c r="N86" s="161"/>
      <c r="O86" s="62"/>
      <c r="P86" s="162">
        <v>3</v>
      </c>
      <c r="Q86" s="161">
        <v>2</v>
      </c>
      <c r="R86" s="62">
        <v>1</v>
      </c>
      <c r="S86" s="162">
        <v>2</v>
      </c>
      <c r="T86" s="161"/>
      <c r="U86" s="163">
        <v>4</v>
      </c>
      <c r="V86" s="164"/>
      <c r="W86" s="121">
        <v>2</v>
      </c>
      <c r="X86" s="122">
        <v>3</v>
      </c>
      <c r="Y86" s="120">
        <v>4</v>
      </c>
      <c r="Z86" s="121">
        <v>2</v>
      </c>
      <c r="AA86" s="123">
        <v>4</v>
      </c>
      <c r="AB86" s="164">
        <v>3</v>
      </c>
      <c r="AC86" s="121">
        <v>2</v>
      </c>
      <c r="AD86" s="122">
        <v>4</v>
      </c>
      <c r="AE86" s="120">
        <v>2</v>
      </c>
      <c r="AF86" s="121"/>
      <c r="AG86" s="123"/>
      <c r="AH86" s="66"/>
      <c r="AI86" s="58"/>
      <c r="AJ86" s="66"/>
      <c r="AK86" s="66"/>
      <c r="AL86" s="66"/>
      <c r="AM86" s="66"/>
    </row>
    <row r="87" s="292" customFormat="1" ht="40.5" customHeight="1">
      <c r="A87" s="291" t="s">
        <v>141</v>
      </c>
    </row>
    <row r="88" spans="3:9" s="108" customFormat="1" ht="18.75" customHeight="1">
      <c r="C88" s="109" t="s">
        <v>108</v>
      </c>
      <c r="D88" s="111"/>
      <c r="E88" s="111"/>
      <c r="F88" s="111"/>
      <c r="G88" s="111"/>
      <c r="H88" s="112"/>
      <c r="I88" s="111"/>
    </row>
    <row r="89" spans="2:32" s="108" customFormat="1" ht="15">
      <c r="B89" s="113" t="s">
        <v>119</v>
      </c>
      <c r="C89" s="114"/>
      <c r="D89" s="115"/>
      <c r="E89" s="115"/>
      <c r="H89" s="116" t="s">
        <v>120</v>
      </c>
      <c r="I89" s="115"/>
      <c r="J89" s="115"/>
      <c r="R89" s="113" t="s">
        <v>111</v>
      </c>
      <c r="V89" s="117"/>
      <c r="W89" s="117"/>
      <c r="X89" s="117"/>
      <c r="Y89" s="114"/>
      <c r="Z89" s="115"/>
      <c r="AA89" s="115"/>
      <c r="AD89" s="115" t="s">
        <v>121</v>
      </c>
      <c r="AE89" s="115"/>
      <c r="AF89" s="115"/>
    </row>
    <row r="90" spans="2:25" s="108" customFormat="1" ht="15">
      <c r="B90" s="113" t="s">
        <v>135</v>
      </c>
      <c r="C90" s="66" t="s">
        <v>110</v>
      </c>
      <c r="H90" s="110"/>
      <c r="R90" s="113" t="s">
        <v>136</v>
      </c>
      <c r="V90" s="118"/>
      <c r="W90" s="117"/>
      <c r="X90" s="117"/>
      <c r="Y90" s="66" t="s">
        <v>110</v>
      </c>
    </row>
    <row r="91" spans="2:8" s="108" customFormat="1" ht="15">
      <c r="B91" s="108" t="s">
        <v>109</v>
      </c>
      <c r="H91" s="110"/>
    </row>
    <row r="92" s="294" customFormat="1" ht="15">
      <c r="A92" s="293" t="s">
        <v>140</v>
      </c>
    </row>
    <row r="93" ht="12.75">
      <c r="AI93" s="58"/>
    </row>
    <row r="94" ht="12.75">
      <c r="AI94" s="58"/>
    </row>
    <row r="95" ht="12.75">
      <c r="AI95" s="58"/>
    </row>
    <row r="96" ht="12.75">
      <c r="AI96" s="58"/>
    </row>
    <row r="97" ht="12.75">
      <c r="AI97" s="58"/>
    </row>
    <row r="98" ht="12.75">
      <c r="AI98" s="58"/>
    </row>
    <row r="99" spans="10:35" ht="12.75">
      <c r="J99" s="226"/>
      <c r="AI99" s="58"/>
    </row>
    <row r="100" ht="12.75">
      <c r="AI100" s="58"/>
    </row>
    <row r="101" ht="12.75">
      <c r="AI101" s="58"/>
    </row>
    <row r="102" ht="12.75">
      <c r="AI102" s="58"/>
    </row>
    <row r="103" ht="12.75">
      <c r="AI103" s="58"/>
    </row>
    <row r="104" ht="12.75">
      <c r="AI104" s="58"/>
    </row>
    <row r="105" ht="12.75">
      <c r="AI105" s="58"/>
    </row>
    <row r="106" ht="12.75">
      <c r="AI106" s="58"/>
    </row>
    <row r="107" ht="12.75">
      <c r="AI107" s="58"/>
    </row>
    <row r="108" ht="12.75">
      <c r="AI108" s="58"/>
    </row>
    <row r="109" ht="12.75">
      <c r="AI109" s="58"/>
    </row>
    <row r="110" ht="12.75">
      <c r="AI110" s="58"/>
    </row>
    <row r="111" ht="12.75">
      <c r="AI111" s="58"/>
    </row>
    <row r="112" ht="12.75">
      <c r="AI112" s="58"/>
    </row>
    <row r="113" ht="12.75">
      <c r="AI113" s="58"/>
    </row>
    <row r="114" ht="12.75">
      <c r="AI114" s="58"/>
    </row>
    <row r="115" ht="12.75">
      <c r="AI115" s="58"/>
    </row>
    <row r="116" ht="12.75">
      <c r="AI116" s="58"/>
    </row>
    <row r="117" ht="12.75">
      <c r="AI117" s="58"/>
    </row>
    <row r="118" ht="12.75">
      <c r="AI118" s="58"/>
    </row>
    <row r="119" ht="12.75">
      <c r="AI119" s="58"/>
    </row>
    <row r="120" ht="12.75">
      <c r="AI120" s="58"/>
    </row>
    <row r="121" ht="12.75">
      <c r="AI121" s="58"/>
    </row>
    <row r="122" ht="12.75">
      <c r="AI122" s="58"/>
    </row>
    <row r="123" ht="12.75">
      <c r="AI123" s="58"/>
    </row>
    <row r="124" ht="12.75">
      <c r="AI124" s="58"/>
    </row>
    <row r="125" ht="12.75">
      <c r="AI125" s="58"/>
    </row>
    <row r="126" ht="12.75">
      <c r="AI126" s="58"/>
    </row>
    <row r="127" ht="12.75">
      <c r="AI127" s="58"/>
    </row>
    <row r="128" ht="12.75">
      <c r="AI128" s="58"/>
    </row>
    <row r="129" ht="12.75">
      <c r="AI129" s="58"/>
    </row>
    <row r="130" ht="12.75">
      <c r="AI130" s="58"/>
    </row>
    <row r="131" ht="12.75">
      <c r="AI131" s="58"/>
    </row>
    <row r="132" ht="12.75">
      <c r="AI132" s="58"/>
    </row>
    <row r="133" ht="12.75">
      <c r="AI133" s="58"/>
    </row>
    <row r="134" ht="12.75">
      <c r="AI134" s="58"/>
    </row>
    <row r="135" ht="12.75">
      <c r="AI135" s="58"/>
    </row>
    <row r="136" ht="12.75">
      <c r="AI136" s="58"/>
    </row>
    <row r="137" ht="12.75">
      <c r="AI137" s="58"/>
    </row>
    <row r="138" ht="12.75">
      <c r="AI138" s="58"/>
    </row>
    <row r="139" ht="12.75">
      <c r="AI139" s="58"/>
    </row>
    <row r="140" ht="12.75">
      <c r="AI140" s="58"/>
    </row>
    <row r="141" ht="12.75">
      <c r="AI141" s="58"/>
    </row>
    <row r="142" ht="12.75">
      <c r="AI142" s="58"/>
    </row>
    <row r="143" ht="12.75">
      <c r="AI143" s="58"/>
    </row>
    <row r="144" ht="12.75">
      <c r="AI144" s="58"/>
    </row>
    <row r="145" ht="12.75">
      <c r="AI145" s="58"/>
    </row>
    <row r="146" ht="12.75">
      <c r="AI146" s="58"/>
    </row>
    <row r="147" ht="12.75">
      <c r="AI147" s="58"/>
    </row>
    <row r="148" ht="12.75">
      <c r="AI148" s="58"/>
    </row>
    <row r="149" ht="12.75">
      <c r="AI149" s="58"/>
    </row>
    <row r="150" ht="12.75">
      <c r="AI150" s="58"/>
    </row>
    <row r="151" ht="12.75">
      <c r="AI151" s="58"/>
    </row>
    <row r="152" ht="12.75">
      <c r="AI152" s="58"/>
    </row>
    <row r="153" ht="12.75">
      <c r="AI153" s="58"/>
    </row>
    <row r="154" ht="12.75">
      <c r="AI154" s="58"/>
    </row>
    <row r="155" ht="12.75">
      <c r="AI155" s="58"/>
    </row>
    <row r="156" ht="12.75">
      <c r="AI156" s="58"/>
    </row>
    <row r="157" ht="12.75">
      <c r="AI157" s="58"/>
    </row>
    <row r="158" ht="12.75">
      <c r="AI158" s="58"/>
    </row>
    <row r="159" ht="12.75">
      <c r="AI159" s="58"/>
    </row>
    <row r="160" ht="12.75">
      <c r="AI160" s="58"/>
    </row>
    <row r="161" ht="12.75">
      <c r="AI161" s="58"/>
    </row>
    <row r="162" ht="12.75">
      <c r="AI162" s="58"/>
    </row>
    <row r="163" ht="12.75">
      <c r="AI163" s="58"/>
    </row>
    <row r="164" ht="12.75">
      <c r="AI164" s="58"/>
    </row>
    <row r="165" ht="12.75">
      <c r="AI165" s="58"/>
    </row>
    <row r="166" ht="12.75">
      <c r="AI166" s="58"/>
    </row>
    <row r="167" ht="12.75">
      <c r="AI167" s="58"/>
    </row>
    <row r="168" ht="12.75">
      <c r="AI168" s="58"/>
    </row>
    <row r="169" ht="12.75">
      <c r="AI169" s="58"/>
    </row>
    <row r="170" ht="12.75">
      <c r="AI170" s="58"/>
    </row>
    <row r="171" ht="12.75">
      <c r="AI171" s="58"/>
    </row>
    <row r="172" ht="12.75">
      <c r="AI172" s="58"/>
    </row>
    <row r="173" ht="12.75">
      <c r="AI173" s="58"/>
    </row>
    <row r="174" ht="12.75">
      <c r="AI174" s="58"/>
    </row>
    <row r="175" ht="12.75">
      <c r="AI175" s="58"/>
    </row>
    <row r="176" ht="12.75">
      <c r="AI176" s="58"/>
    </row>
    <row r="177" ht="12.75">
      <c r="AI177" s="58"/>
    </row>
    <row r="178" ht="12.75">
      <c r="AI178" s="58"/>
    </row>
    <row r="179" ht="12.75">
      <c r="AI179" s="58"/>
    </row>
    <row r="180" ht="12.75">
      <c r="AI180" s="58"/>
    </row>
    <row r="181" ht="12.75">
      <c r="AI181" s="58"/>
    </row>
    <row r="182" ht="12.75">
      <c r="AI182" s="58"/>
    </row>
    <row r="183" ht="12.75">
      <c r="AI183" s="58"/>
    </row>
    <row r="184" ht="12.75">
      <c r="AI184" s="58"/>
    </row>
    <row r="185" ht="12.75">
      <c r="AI185" s="58"/>
    </row>
    <row r="186" ht="12.75">
      <c r="AI186" s="58"/>
    </row>
    <row r="187" ht="12.75">
      <c r="AI187" s="58"/>
    </row>
    <row r="188" ht="12.75">
      <c r="AI188" s="58"/>
    </row>
    <row r="189" ht="12.75">
      <c r="AI189" s="58"/>
    </row>
    <row r="190" ht="12.75">
      <c r="AI190" s="58"/>
    </row>
    <row r="191" ht="12.75">
      <c r="AI191" s="58"/>
    </row>
    <row r="192" ht="12.75">
      <c r="AI192" s="58"/>
    </row>
    <row r="193" ht="12.75">
      <c r="AI193" s="58"/>
    </row>
    <row r="194" ht="12.75">
      <c r="AI194" s="58"/>
    </row>
    <row r="195" ht="12.75">
      <c r="AI195" s="58"/>
    </row>
    <row r="196" ht="12.75">
      <c r="AI196" s="58"/>
    </row>
    <row r="197" ht="12.75">
      <c r="AI197" s="58"/>
    </row>
    <row r="198" ht="12.75">
      <c r="AI198" s="58"/>
    </row>
    <row r="199" ht="12.75">
      <c r="AI199" s="58"/>
    </row>
    <row r="200" ht="12.75">
      <c r="AI200" s="58"/>
    </row>
    <row r="201" ht="12.75">
      <c r="AI201" s="58"/>
    </row>
    <row r="202" ht="12.75">
      <c r="AI202" s="58"/>
    </row>
    <row r="203" ht="12.75">
      <c r="AI203" s="58"/>
    </row>
    <row r="204" ht="12.75">
      <c r="AI204" s="58"/>
    </row>
    <row r="205" ht="12.75">
      <c r="AI205" s="58"/>
    </row>
    <row r="206" ht="12.75">
      <c r="AI206" s="58"/>
    </row>
    <row r="207" ht="12.75">
      <c r="AI207" s="58"/>
    </row>
    <row r="208" ht="12.75">
      <c r="AI208" s="58"/>
    </row>
    <row r="209" ht="12.75">
      <c r="AI209" s="58"/>
    </row>
    <row r="210" ht="12.75">
      <c r="AI210" s="58"/>
    </row>
    <row r="211" ht="12.75">
      <c r="AI211" s="58"/>
    </row>
    <row r="212" ht="12.75">
      <c r="AI212" s="58"/>
    </row>
    <row r="213" ht="12.75">
      <c r="AI213" s="58"/>
    </row>
    <row r="214" ht="12.75">
      <c r="AI214" s="58"/>
    </row>
    <row r="215" ht="12.75">
      <c r="AI215" s="58"/>
    </row>
    <row r="216" ht="12.75">
      <c r="AI216" s="58"/>
    </row>
    <row r="217" ht="12.75">
      <c r="AI217" s="58"/>
    </row>
    <row r="218" ht="12.75">
      <c r="AI218" s="58"/>
    </row>
    <row r="219" ht="12.75">
      <c r="AI219" s="58"/>
    </row>
    <row r="220" ht="12.75">
      <c r="AI220" s="58"/>
    </row>
    <row r="221" ht="12.75">
      <c r="AI221" s="58"/>
    </row>
    <row r="222" ht="12.75">
      <c r="AI222" s="58"/>
    </row>
    <row r="223" ht="12.75">
      <c r="AI223" s="58"/>
    </row>
    <row r="224" ht="12.75">
      <c r="AI224" s="58"/>
    </row>
    <row r="225" ht="12.75">
      <c r="AI225" s="58"/>
    </row>
    <row r="226" ht="12.75">
      <c r="AI226" s="58"/>
    </row>
    <row r="227" ht="12.75">
      <c r="AI227" s="58"/>
    </row>
    <row r="228" ht="12.75">
      <c r="AI228" s="58"/>
    </row>
    <row r="229" ht="12.75">
      <c r="AI229" s="58"/>
    </row>
    <row r="230" ht="12.75">
      <c r="AI230" s="58"/>
    </row>
    <row r="231" ht="12.75">
      <c r="AI231" s="58"/>
    </row>
    <row r="232" ht="12.75">
      <c r="AI232" s="58"/>
    </row>
    <row r="233" ht="12.75">
      <c r="AI233" s="58"/>
    </row>
    <row r="234" ht="12.75">
      <c r="AI234" s="58"/>
    </row>
    <row r="235" ht="12.75">
      <c r="AI235" s="58"/>
    </row>
    <row r="236" ht="12.75">
      <c r="AI236" s="58"/>
    </row>
    <row r="237" ht="12.75">
      <c r="AI237" s="58"/>
    </row>
    <row r="238" ht="12.75">
      <c r="AI238" s="58"/>
    </row>
    <row r="239" ht="12.75">
      <c r="AI239" s="58"/>
    </row>
    <row r="240" ht="12.75">
      <c r="AI240" s="58"/>
    </row>
    <row r="241" ht="12.75">
      <c r="AI241" s="58"/>
    </row>
    <row r="242" ht="12.75">
      <c r="AI242" s="58"/>
    </row>
    <row r="243" ht="12.75">
      <c r="AI243" s="58"/>
    </row>
    <row r="244" ht="12.75">
      <c r="AI244" s="58"/>
    </row>
    <row r="245" ht="12.75">
      <c r="AI245" s="58"/>
    </row>
    <row r="246" ht="12.75">
      <c r="AI246" s="58"/>
    </row>
    <row r="247" ht="12.75">
      <c r="AI247" s="58"/>
    </row>
    <row r="248" ht="12.75">
      <c r="AI248" s="58"/>
    </row>
    <row r="249" ht="12.75">
      <c r="AI249" s="58"/>
    </row>
    <row r="250" ht="12.75">
      <c r="AI250" s="58"/>
    </row>
    <row r="251" ht="12.75">
      <c r="AI251" s="58"/>
    </row>
    <row r="252" ht="12.75">
      <c r="AI252" s="58"/>
    </row>
    <row r="253" ht="12.75">
      <c r="AI253" s="58"/>
    </row>
    <row r="254" ht="12.75">
      <c r="AI254" s="58"/>
    </row>
    <row r="255" ht="12.75">
      <c r="AI255" s="58"/>
    </row>
    <row r="256" ht="12.75">
      <c r="AI256" s="58"/>
    </row>
    <row r="257" ht="12.75">
      <c r="AI257" s="58"/>
    </row>
    <row r="258" ht="12.75">
      <c r="AI258" s="58"/>
    </row>
    <row r="259" ht="12.75">
      <c r="AI259" s="58"/>
    </row>
    <row r="260" ht="12.75">
      <c r="AI260" s="58"/>
    </row>
    <row r="261" ht="12.75">
      <c r="AI261" s="58"/>
    </row>
    <row r="262" ht="12.75">
      <c r="AI262" s="58"/>
    </row>
    <row r="263" ht="12.75">
      <c r="AI263" s="58"/>
    </row>
    <row r="264" ht="12.75">
      <c r="AI264" s="58"/>
    </row>
    <row r="265" ht="12.75">
      <c r="AI265" s="58"/>
    </row>
  </sheetData>
  <sheetProtection/>
  <mergeCells count="43">
    <mergeCell ref="A87:IV87"/>
    <mergeCell ref="A92:IV92"/>
    <mergeCell ref="V3:X3"/>
    <mergeCell ref="D3:D9"/>
    <mergeCell ref="A86:B86"/>
    <mergeCell ref="AE3:AG3"/>
    <mergeCell ref="A84:B84"/>
    <mergeCell ref="A33:AA33"/>
    <mergeCell ref="A77:B77"/>
    <mergeCell ref="A31:B31"/>
    <mergeCell ref="P2:AG2"/>
    <mergeCell ref="P9:AG9"/>
    <mergeCell ref="P4:AG4"/>
    <mergeCell ref="P6:AG6"/>
    <mergeCell ref="Y3:AA3"/>
    <mergeCell ref="P3:R3"/>
    <mergeCell ref="AB3:AD3"/>
    <mergeCell ref="S3:U3"/>
    <mergeCell ref="A1:AA1"/>
    <mergeCell ref="C2:G2"/>
    <mergeCell ref="J4:J9"/>
    <mergeCell ref="K6:K9"/>
    <mergeCell ref="A2:A9"/>
    <mergeCell ref="B2:B9"/>
    <mergeCell ref="G4:G9"/>
    <mergeCell ref="J3:M3"/>
    <mergeCell ref="C3:C9"/>
    <mergeCell ref="O3:O9"/>
    <mergeCell ref="A85:B85"/>
    <mergeCell ref="A10:AA10"/>
    <mergeCell ref="A32:AA32"/>
    <mergeCell ref="A83:B83"/>
    <mergeCell ref="M6:M9"/>
    <mergeCell ref="F4:F9"/>
    <mergeCell ref="A11:AA11"/>
    <mergeCell ref="L6:L9"/>
    <mergeCell ref="I2:N2"/>
    <mergeCell ref="E3:E9"/>
    <mergeCell ref="N3:N9"/>
    <mergeCell ref="H2:H9"/>
    <mergeCell ref="I3:I9"/>
    <mergeCell ref="K4:M5"/>
    <mergeCell ref="F3:G3"/>
  </mergeCells>
  <printOptions/>
  <pageMargins left="0.35433070866141736" right="0.35433070866141736" top="0.5118110236220472" bottom="0.4724409448818898" header="0.2362204724409449" footer="0.2755905511811024"/>
  <pageSetup horizontalDpi="200" verticalDpi="200" orientation="landscape" paperSize="9" scale="13" r:id="rId1"/>
  <rowBreaks count="1" manualBreakCount="1">
    <brk id="102" max="38" man="1"/>
  </rowBreaks>
</worksheet>
</file>

<file path=xl/worksheets/sheet2.xml><?xml version="1.0" encoding="utf-8"?>
<worksheet xmlns="http://schemas.openxmlformats.org/spreadsheetml/2006/main" xmlns:r="http://schemas.openxmlformats.org/officeDocument/2006/relationships">
  <dimension ref="A1:BE47"/>
  <sheetViews>
    <sheetView view="pageBreakPreview" zoomScaleNormal="85" zoomScaleSheetLayoutView="100" zoomScalePageLayoutView="0" workbookViewId="0" topLeftCell="A8">
      <selection activeCell="BM36" sqref="BM36"/>
    </sheetView>
  </sheetViews>
  <sheetFormatPr defaultColWidth="2.375" defaultRowHeight="12.75"/>
  <cols>
    <col min="1" max="15" width="2.625" style="3" customWidth="1"/>
    <col min="16" max="16" width="2.875" style="3" customWidth="1"/>
    <col min="17" max="30" width="2.625" style="3" customWidth="1"/>
    <col min="31" max="31" width="3.00390625" style="3" customWidth="1"/>
    <col min="32" max="54" width="2.625" style="3" customWidth="1"/>
    <col min="55" max="16384" width="2.375" style="3" customWidth="1"/>
  </cols>
  <sheetData>
    <row r="1" spans="2:54" ht="12" customHeight="1">
      <c r="B1" s="6"/>
      <c r="C1" s="9"/>
      <c r="D1" s="6"/>
      <c r="E1" s="6"/>
      <c r="F1" s="6"/>
      <c r="G1" s="6"/>
      <c r="H1" s="6"/>
      <c r="I1" s="6"/>
      <c r="J1" s="6"/>
      <c r="K1" s="6"/>
      <c r="L1" s="6"/>
      <c r="M1" s="6"/>
      <c r="N1" s="6"/>
      <c r="O1" s="6"/>
      <c r="P1" s="6"/>
      <c r="Q1" s="12"/>
      <c r="R1" s="12"/>
      <c r="S1" s="12"/>
      <c r="T1" s="12"/>
      <c r="U1" s="12"/>
      <c r="V1" s="12"/>
      <c r="W1" s="12"/>
      <c r="X1" s="12"/>
      <c r="Y1" s="12"/>
      <c r="Z1" s="12"/>
      <c r="AA1" s="12"/>
      <c r="AB1" s="12"/>
      <c r="AC1" s="12"/>
      <c r="AD1" s="12"/>
      <c r="AE1" s="12"/>
      <c r="AF1" s="12"/>
      <c r="AG1" s="12"/>
      <c r="AH1" s="12"/>
      <c r="AI1" s="6"/>
      <c r="AJ1" s="6"/>
      <c r="AK1" s="6"/>
      <c r="AL1" s="6"/>
      <c r="AM1" s="6"/>
      <c r="AN1" s="9"/>
      <c r="AO1" s="9"/>
      <c r="AP1" s="9"/>
      <c r="AQ1" s="9"/>
      <c r="AR1" s="9"/>
      <c r="AS1" s="9"/>
      <c r="AT1" s="9"/>
      <c r="AU1" s="9"/>
      <c r="AV1" s="1"/>
      <c r="AW1" s="9"/>
      <c r="AX1" s="6"/>
      <c r="AY1" s="6"/>
      <c r="AZ1" s="6"/>
      <c r="BA1" s="6"/>
      <c r="BB1" s="6"/>
    </row>
    <row r="2" spans="2:54" ht="15" customHeight="1">
      <c r="B2" s="6"/>
      <c r="D2" s="6"/>
      <c r="E2" s="6"/>
      <c r="F2" s="6"/>
      <c r="G2" s="6"/>
      <c r="H2" s="6"/>
      <c r="I2" s="6"/>
      <c r="J2" s="6"/>
      <c r="K2" s="6"/>
      <c r="L2" s="6"/>
      <c r="M2" s="27"/>
      <c r="N2" s="27"/>
      <c r="T2" s="27"/>
      <c r="U2" s="27" t="s">
        <v>139</v>
      </c>
      <c r="V2" s="28"/>
      <c r="W2" s="28"/>
      <c r="X2" s="28"/>
      <c r="Y2" s="28"/>
      <c r="Z2" s="28"/>
      <c r="AA2" s="28"/>
      <c r="AB2" s="28"/>
      <c r="AC2" s="28"/>
      <c r="AD2" s="28"/>
      <c r="AE2" s="28"/>
      <c r="AF2" s="28"/>
      <c r="AG2" s="28"/>
      <c r="AH2" s="28"/>
      <c r="AI2" s="28"/>
      <c r="AJ2" s="28"/>
      <c r="AK2" s="28"/>
      <c r="AL2" s="28"/>
      <c r="AM2" s="28"/>
      <c r="AN2" s="6"/>
      <c r="AO2" s="6"/>
      <c r="AP2" s="6"/>
      <c r="AQ2" s="6"/>
      <c r="AR2" s="6"/>
      <c r="AS2" s="6"/>
      <c r="AT2" s="6"/>
      <c r="AU2" s="6"/>
      <c r="AV2" s="1"/>
      <c r="AW2" s="33"/>
      <c r="AX2" s="6"/>
      <c r="AY2" s="6"/>
      <c r="AZ2" s="6"/>
      <c r="BA2" s="6"/>
      <c r="BB2" s="6"/>
    </row>
    <row r="3" spans="2:57" ht="15" customHeight="1">
      <c r="B3" s="6"/>
      <c r="C3" s="6"/>
      <c r="D3" s="6"/>
      <c r="E3" s="6"/>
      <c r="F3" s="6"/>
      <c r="G3" s="6"/>
      <c r="H3" s="6"/>
      <c r="I3" s="6"/>
      <c r="J3" s="6"/>
      <c r="K3" s="6"/>
      <c r="L3" s="6"/>
      <c r="M3" s="27"/>
      <c r="N3" s="27"/>
      <c r="T3" s="27" t="s">
        <v>128</v>
      </c>
      <c r="U3" s="4"/>
      <c r="V3" s="28"/>
      <c r="W3" s="28"/>
      <c r="X3" s="28"/>
      <c r="Y3" s="28"/>
      <c r="Z3" s="28"/>
      <c r="AA3" s="28"/>
      <c r="AB3" s="28"/>
      <c r="AC3" s="28"/>
      <c r="AD3" s="28"/>
      <c r="AE3" s="28"/>
      <c r="AF3" s="28"/>
      <c r="AG3" s="28"/>
      <c r="AH3" s="28"/>
      <c r="AI3" s="28"/>
      <c r="AJ3" s="28"/>
      <c r="AK3" s="28"/>
      <c r="AL3" s="28"/>
      <c r="AM3" s="28"/>
      <c r="AN3" s="6"/>
      <c r="AO3" s="6"/>
      <c r="AP3" s="6"/>
      <c r="AQ3" s="1"/>
      <c r="AR3" s="1"/>
      <c r="AS3" s="1"/>
      <c r="AT3" s="31"/>
      <c r="AU3" s="31"/>
      <c r="AV3" s="31"/>
      <c r="AW3" s="31"/>
      <c r="AX3" s="31"/>
      <c r="AY3" s="31"/>
      <c r="AZ3" s="31"/>
      <c r="BA3" s="31"/>
      <c r="BB3" s="31"/>
      <c r="BC3" s="10"/>
      <c r="BD3" s="10"/>
      <c r="BE3" s="10"/>
    </row>
    <row r="4" spans="2:57" ht="15" customHeight="1">
      <c r="B4" s="6"/>
      <c r="C4" s="6"/>
      <c r="D4" s="6"/>
      <c r="E4" s="6"/>
      <c r="F4" s="6"/>
      <c r="G4" s="6"/>
      <c r="H4" s="6"/>
      <c r="I4" s="6"/>
      <c r="J4" s="6"/>
      <c r="K4" s="6"/>
      <c r="L4" s="6"/>
      <c r="M4" s="27"/>
      <c r="N4" s="27"/>
      <c r="T4" s="27"/>
      <c r="U4" s="4"/>
      <c r="V4" s="28"/>
      <c r="W4" s="28"/>
      <c r="X4" s="28"/>
      <c r="Y4" s="28"/>
      <c r="Z4" s="28"/>
      <c r="AA4" s="28"/>
      <c r="AB4" s="28"/>
      <c r="AC4" s="28"/>
      <c r="AD4" s="28"/>
      <c r="AE4" s="28"/>
      <c r="AF4" s="28"/>
      <c r="AG4" s="28"/>
      <c r="AH4" s="28"/>
      <c r="AI4" s="28"/>
      <c r="AJ4" s="28"/>
      <c r="AK4" s="28"/>
      <c r="AL4" s="28"/>
      <c r="AM4" s="28"/>
      <c r="AN4" s="6"/>
      <c r="AO4" s="6"/>
      <c r="AP4" s="6"/>
      <c r="AQ4" s="1"/>
      <c r="AR4" s="1"/>
      <c r="AS4" s="1"/>
      <c r="AT4" s="31"/>
      <c r="AU4" s="31"/>
      <c r="AV4" s="31"/>
      <c r="AW4" s="31"/>
      <c r="AX4" s="31"/>
      <c r="AY4" s="31"/>
      <c r="AZ4" s="31"/>
      <c r="BA4" s="31"/>
      <c r="BB4" s="31"/>
      <c r="BC4" s="10"/>
      <c r="BD4" s="10"/>
      <c r="BE4" s="10"/>
    </row>
    <row r="5" spans="2:57" ht="19.5" customHeight="1">
      <c r="B5" s="6"/>
      <c r="C5" s="6"/>
      <c r="D5" s="6"/>
      <c r="E5" s="6"/>
      <c r="F5" s="6"/>
      <c r="G5" s="6"/>
      <c r="H5" s="6"/>
      <c r="I5" s="6"/>
      <c r="J5" s="6"/>
      <c r="K5" s="6"/>
      <c r="L5" s="6"/>
      <c r="M5" s="6"/>
      <c r="N5" s="6"/>
      <c r="Q5" s="6"/>
      <c r="R5" s="6"/>
      <c r="S5" s="12"/>
      <c r="T5" s="12"/>
      <c r="U5" s="12"/>
      <c r="V5" s="12"/>
      <c r="W5" s="12"/>
      <c r="X5" s="13" t="s">
        <v>26</v>
      </c>
      <c r="Y5" s="12"/>
      <c r="Z5" s="12"/>
      <c r="AA5" s="12"/>
      <c r="AB5" s="12"/>
      <c r="AC5" s="12"/>
      <c r="AD5" s="12"/>
      <c r="AE5" s="12"/>
      <c r="AF5" s="12"/>
      <c r="AG5" s="12"/>
      <c r="AH5" s="12"/>
      <c r="AI5" s="12"/>
      <c r="AJ5" s="12"/>
      <c r="AK5" s="6"/>
      <c r="AL5" s="6"/>
      <c r="AM5" s="6"/>
      <c r="AN5" s="302" t="s">
        <v>137</v>
      </c>
      <c r="AO5" s="302"/>
      <c r="AP5" s="302"/>
      <c r="AQ5" s="302"/>
      <c r="AR5" s="302"/>
      <c r="AS5" s="302"/>
      <c r="AT5" s="302"/>
      <c r="AU5" s="302"/>
      <c r="AV5" s="302"/>
      <c r="AW5" s="302"/>
      <c r="AX5" s="302"/>
      <c r="AY5" s="302"/>
      <c r="AZ5" s="302"/>
      <c r="BA5" s="302"/>
      <c r="BB5" s="302"/>
      <c r="BC5" s="7"/>
      <c r="BD5" s="7"/>
      <c r="BE5" s="5"/>
    </row>
    <row r="6" spans="2:55" ht="11.25" customHeight="1">
      <c r="B6" s="6"/>
      <c r="C6" s="6"/>
      <c r="D6" s="6"/>
      <c r="E6" s="6"/>
      <c r="F6" s="6"/>
      <c r="G6" s="6"/>
      <c r="H6" s="6"/>
      <c r="I6" s="6"/>
      <c r="J6" s="6"/>
      <c r="K6" s="6"/>
      <c r="L6" s="6"/>
      <c r="M6" s="6"/>
      <c r="N6" s="6"/>
      <c r="O6" s="6"/>
      <c r="P6" s="9"/>
      <c r="Q6" s="6"/>
      <c r="R6" s="6"/>
      <c r="S6" s="6"/>
      <c r="T6" s="6"/>
      <c r="U6" s="6"/>
      <c r="V6" s="6"/>
      <c r="W6" s="1"/>
      <c r="X6" s="6"/>
      <c r="Y6" s="6"/>
      <c r="Z6" s="6"/>
      <c r="AA6" s="6"/>
      <c r="AB6" s="6"/>
      <c r="AC6" s="6"/>
      <c r="AD6" s="6"/>
      <c r="AE6" s="6"/>
      <c r="AF6" s="6"/>
      <c r="AG6" s="6"/>
      <c r="AH6" s="6"/>
      <c r="AI6" s="6"/>
      <c r="AJ6" s="6"/>
      <c r="AK6" s="6"/>
      <c r="AL6" s="6"/>
      <c r="AM6" s="6"/>
      <c r="AN6" s="302"/>
      <c r="AO6" s="302"/>
      <c r="AP6" s="302"/>
      <c r="AQ6" s="302"/>
      <c r="AR6" s="302"/>
      <c r="AS6" s="302"/>
      <c r="AT6" s="302"/>
      <c r="AU6" s="302"/>
      <c r="AV6" s="302"/>
      <c r="AW6" s="302"/>
      <c r="AX6" s="302"/>
      <c r="AY6" s="302"/>
      <c r="AZ6" s="302"/>
      <c r="BA6" s="302"/>
      <c r="BB6" s="302"/>
      <c r="BC6" s="5"/>
    </row>
    <row r="7" spans="2:55" ht="18" customHeight="1">
      <c r="B7" s="9" t="s">
        <v>142</v>
      </c>
      <c r="C7" s="6"/>
      <c r="D7" s="6"/>
      <c r="E7" s="6"/>
      <c r="F7" s="6"/>
      <c r="G7" s="6"/>
      <c r="H7" s="6"/>
      <c r="I7" s="6"/>
      <c r="J7" s="6"/>
      <c r="K7" s="6"/>
      <c r="L7" s="6"/>
      <c r="M7" s="6"/>
      <c r="N7" s="6"/>
      <c r="O7" s="6"/>
      <c r="P7" s="6"/>
      <c r="Q7" s="6"/>
      <c r="R7" s="6"/>
      <c r="S7" s="6"/>
      <c r="T7" s="6"/>
      <c r="U7" s="6"/>
      <c r="V7" s="6"/>
      <c r="W7" s="9"/>
      <c r="X7" s="6"/>
      <c r="Y7" s="6"/>
      <c r="Z7" s="6"/>
      <c r="AA7" s="6"/>
      <c r="AB7" s="6"/>
      <c r="AC7" s="6"/>
      <c r="AD7" s="6"/>
      <c r="AE7" s="6"/>
      <c r="AF7" s="6"/>
      <c r="AG7" s="6"/>
      <c r="AH7" s="6"/>
      <c r="AI7" s="6"/>
      <c r="AJ7" s="6"/>
      <c r="AL7" s="11"/>
      <c r="AM7" s="11"/>
      <c r="AN7" s="302" t="s">
        <v>178</v>
      </c>
      <c r="AO7" s="302"/>
      <c r="AP7" s="302"/>
      <c r="AQ7" s="302"/>
      <c r="AR7" s="302"/>
      <c r="AS7" s="302"/>
      <c r="AT7" s="302"/>
      <c r="AU7" s="302"/>
      <c r="AV7" s="302"/>
      <c r="AW7" s="302"/>
      <c r="AX7" s="302"/>
      <c r="AY7" s="302"/>
      <c r="AZ7" s="302"/>
      <c r="BA7" s="302"/>
      <c r="BB7" s="11"/>
      <c r="BC7" s="7"/>
    </row>
    <row r="8" spans="2:54" ht="27.75" customHeight="1">
      <c r="B8" s="330" t="s">
        <v>179</v>
      </c>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6"/>
      <c r="AN8" s="302"/>
      <c r="AO8" s="302"/>
      <c r="AP8" s="302"/>
      <c r="AQ8" s="302"/>
      <c r="AR8" s="302"/>
      <c r="AS8" s="302"/>
      <c r="AT8" s="302"/>
      <c r="AU8" s="302"/>
      <c r="AV8" s="302"/>
      <c r="AW8" s="302"/>
      <c r="AX8" s="302"/>
      <c r="AY8" s="302"/>
      <c r="AZ8" s="302"/>
      <c r="BA8" s="302"/>
      <c r="BB8" s="11"/>
    </row>
    <row r="9" spans="2:54" ht="14.25" customHeight="1">
      <c r="B9" s="9"/>
      <c r="C9" s="6"/>
      <c r="D9" s="6"/>
      <c r="E9" s="6"/>
      <c r="F9" s="6"/>
      <c r="G9" s="6"/>
      <c r="H9" s="6"/>
      <c r="I9" s="6"/>
      <c r="J9" s="6"/>
      <c r="K9" s="6"/>
      <c r="L9" s="6"/>
      <c r="M9" s="6"/>
      <c r="N9" s="6"/>
      <c r="O9" s="6"/>
      <c r="P9" s="6"/>
      <c r="Q9" s="6"/>
      <c r="R9" s="6"/>
      <c r="S9" s="6"/>
      <c r="T9" s="6"/>
      <c r="U9" s="6"/>
      <c r="V9" s="6"/>
      <c r="W9" s="9"/>
      <c r="X9" s="6"/>
      <c r="Y9" s="6"/>
      <c r="Z9" s="6"/>
      <c r="AA9" s="6"/>
      <c r="AB9" s="6"/>
      <c r="AC9" s="6"/>
      <c r="AD9" s="6"/>
      <c r="AE9" s="6"/>
      <c r="AF9" s="6"/>
      <c r="AG9" s="6"/>
      <c r="AH9" s="6"/>
      <c r="AI9" s="6"/>
      <c r="AJ9" s="6"/>
      <c r="AN9" s="27" t="s">
        <v>127</v>
      </c>
      <c r="AO9" s="27"/>
      <c r="AP9" s="27"/>
      <c r="AQ9" s="27"/>
      <c r="AR9" s="27"/>
      <c r="AS9" s="27"/>
      <c r="AT9" s="27"/>
      <c r="AU9" s="27"/>
      <c r="AV9" s="28"/>
      <c r="AW9" s="28"/>
      <c r="AX9" s="30"/>
      <c r="AY9" s="28"/>
      <c r="AZ9" s="12"/>
      <c r="BA9" s="12"/>
      <c r="BB9" s="12"/>
    </row>
    <row r="10" spans="2:54" ht="15" customHeight="1">
      <c r="B10" s="28" t="s">
        <v>27</v>
      </c>
      <c r="C10" s="28"/>
      <c r="D10" s="28"/>
      <c r="E10" s="28"/>
      <c r="F10" s="28"/>
      <c r="G10" s="28"/>
      <c r="H10" s="28"/>
      <c r="I10" s="28"/>
      <c r="J10" s="28"/>
      <c r="K10" s="28"/>
      <c r="L10" s="28"/>
      <c r="M10" s="28"/>
      <c r="N10" s="28"/>
      <c r="O10" s="28"/>
      <c r="P10" s="27"/>
      <c r="Q10" s="27"/>
      <c r="R10" s="27"/>
      <c r="S10" s="27"/>
      <c r="T10" s="27"/>
      <c r="U10" s="27"/>
      <c r="V10" s="27"/>
      <c r="W10" s="27"/>
      <c r="X10" s="27"/>
      <c r="Y10" s="27"/>
      <c r="Z10" s="27"/>
      <c r="AA10" s="27"/>
      <c r="AB10" s="27"/>
      <c r="AC10" s="27"/>
      <c r="AD10" s="27"/>
      <c r="AE10" s="27"/>
      <c r="AF10" s="27"/>
      <c r="AG10" s="27"/>
      <c r="AH10" s="27"/>
      <c r="AI10" s="27"/>
      <c r="AJ10" s="27"/>
      <c r="AN10" s="27" t="s">
        <v>28</v>
      </c>
      <c r="AO10" s="27"/>
      <c r="AP10" s="27"/>
      <c r="AQ10" s="27"/>
      <c r="AR10" s="27"/>
      <c r="AS10" s="27"/>
      <c r="AT10" s="27"/>
      <c r="AU10" s="27"/>
      <c r="AV10" s="28"/>
      <c r="AW10" s="28"/>
      <c r="AX10" s="30"/>
      <c r="AY10" s="28"/>
      <c r="AZ10" s="12"/>
      <c r="BA10" s="12"/>
      <c r="BB10" s="12"/>
    </row>
    <row r="11" spans="2:54" ht="10.5" customHeight="1">
      <c r="B11" s="29"/>
      <c r="C11" s="28"/>
      <c r="D11" s="28"/>
      <c r="E11" s="28"/>
      <c r="F11" s="28"/>
      <c r="G11" s="28"/>
      <c r="H11" s="28"/>
      <c r="I11" s="28"/>
      <c r="J11" s="28"/>
      <c r="K11" s="28"/>
      <c r="L11" s="28"/>
      <c r="M11" s="28"/>
      <c r="N11" s="28"/>
      <c r="O11" s="28"/>
      <c r="P11" s="27"/>
      <c r="Q11" s="27"/>
      <c r="R11" s="27"/>
      <c r="S11" s="27"/>
      <c r="T11" s="27"/>
      <c r="U11" s="27"/>
      <c r="V11" s="27"/>
      <c r="W11" s="27"/>
      <c r="X11" s="27"/>
      <c r="Y11" s="27"/>
      <c r="Z11" s="27"/>
      <c r="AA11" s="27"/>
      <c r="AB11" s="27"/>
      <c r="AC11" s="27"/>
      <c r="AD11" s="27"/>
      <c r="AE11" s="27"/>
      <c r="AF11" s="27"/>
      <c r="AG11" s="27"/>
      <c r="AH11" s="27"/>
      <c r="AI11" s="27"/>
      <c r="AJ11" s="27"/>
      <c r="AW11" s="28"/>
      <c r="AX11" s="28"/>
      <c r="AY11" s="12"/>
      <c r="AZ11" s="12"/>
      <c r="BA11" s="12"/>
      <c r="BB11" s="12"/>
    </row>
    <row r="12" spans="2:54" ht="14.25" customHeight="1">
      <c r="B12" s="6"/>
      <c r="C12" s="6"/>
      <c r="D12" s="6"/>
      <c r="E12" s="6"/>
      <c r="F12" s="6"/>
      <c r="G12" s="6"/>
      <c r="H12" s="6"/>
      <c r="I12" s="6"/>
      <c r="J12" s="6"/>
      <c r="K12" s="6"/>
      <c r="L12" s="6"/>
      <c r="M12" s="6"/>
      <c r="T12" s="14" t="s">
        <v>29</v>
      </c>
      <c r="U12" s="8"/>
      <c r="V12" s="6"/>
      <c r="W12" s="6"/>
      <c r="X12" s="8"/>
      <c r="Y12" s="8"/>
      <c r="Z12" s="8"/>
      <c r="AA12" s="8"/>
      <c r="AB12" s="6"/>
      <c r="AC12" s="6"/>
      <c r="AD12" s="8"/>
      <c r="AE12" s="8"/>
      <c r="AF12" s="8"/>
      <c r="AG12" s="8"/>
      <c r="AH12" s="8"/>
      <c r="AI12" s="8"/>
      <c r="AJ12" s="6"/>
      <c r="AK12" s="6"/>
      <c r="AL12" s="6"/>
      <c r="AM12" s="6"/>
      <c r="AN12" s="6"/>
      <c r="AO12" s="6"/>
      <c r="AP12" s="6"/>
      <c r="AQ12" s="6"/>
      <c r="AR12" s="6"/>
      <c r="AS12" s="6"/>
      <c r="AT12" s="5"/>
      <c r="AU12" s="5"/>
      <c r="AV12" s="5"/>
      <c r="AW12" s="5"/>
      <c r="AX12" s="5"/>
      <c r="AY12" s="5"/>
      <c r="AZ12" s="5"/>
      <c r="BA12" s="5"/>
      <c r="BB12" s="5"/>
    </row>
    <row r="13" spans="2:54" ht="12.75">
      <c r="B13" s="332" t="s">
        <v>30</v>
      </c>
      <c r="C13" s="327" t="s">
        <v>31</v>
      </c>
      <c r="D13" s="327"/>
      <c r="E13" s="327"/>
      <c r="F13" s="327"/>
      <c r="G13" s="327" t="s">
        <v>32</v>
      </c>
      <c r="H13" s="327"/>
      <c r="I13" s="327"/>
      <c r="J13" s="327"/>
      <c r="K13" s="327" t="s">
        <v>33</v>
      </c>
      <c r="L13" s="327"/>
      <c r="M13" s="327"/>
      <c r="N13" s="327"/>
      <c r="O13" s="327"/>
      <c r="P13" s="327" t="s">
        <v>34</v>
      </c>
      <c r="Q13" s="327"/>
      <c r="R13" s="327"/>
      <c r="S13" s="327"/>
      <c r="T13" s="327" t="s">
        <v>35</v>
      </c>
      <c r="U13" s="327"/>
      <c r="V13" s="327"/>
      <c r="W13" s="327"/>
      <c r="X13" s="327"/>
      <c r="Y13" s="327" t="s">
        <v>36</v>
      </c>
      <c r="Z13" s="327"/>
      <c r="AA13" s="327"/>
      <c r="AB13" s="327"/>
      <c r="AC13" s="327" t="s">
        <v>37</v>
      </c>
      <c r="AD13" s="327"/>
      <c r="AE13" s="327"/>
      <c r="AF13" s="327"/>
      <c r="AG13" s="329" t="s">
        <v>38</v>
      </c>
      <c r="AH13" s="329"/>
      <c r="AI13" s="329"/>
      <c r="AJ13" s="329"/>
      <c r="AK13" s="327" t="s">
        <v>39</v>
      </c>
      <c r="AL13" s="327"/>
      <c r="AM13" s="327"/>
      <c r="AN13" s="327"/>
      <c r="AO13" s="327"/>
      <c r="AP13" s="326" t="s">
        <v>40</v>
      </c>
      <c r="AQ13" s="326"/>
      <c r="AR13" s="326"/>
      <c r="AS13" s="326"/>
      <c r="AT13" s="333" t="s">
        <v>41</v>
      </c>
      <c r="AU13" s="333"/>
      <c r="AV13" s="333"/>
      <c r="AW13" s="333"/>
      <c r="AX13" s="333"/>
      <c r="AY13" s="333" t="s">
        <v>42</v>
      </c>
      <c r="AZ13" s="333"/>
      <c r="BA13" s="333"/>
      <c r="BB13" s="333"/>
    </row>
    <row r="14" spans="2:54" ht="15.75" customHeight="1">
      <c r="B14" s="332"/>
      <c r="C14" s="325">
        <v>1</v>
      </c>
      <c r="D14" s="325">
        <v>2</v>
      </c>
      <c r="E14" s="325">
        <v>3</v>
      </c>
      <c r="F14" s="325">
        <v>4</v>
      </c>
      <c r="G14" s="325">
        <v>5</v>
      </c>
      <c r="H14" s="325">
        <v>6</v>
      </c>
      <c r="I14" s="325">
        <v>7</v>
      </c>
      <c r="J14" s="325">
        <v>8</v>
      </c>
      <c r="K14" s="325">
        <v>9</v>
      </c>
      <c r="L14" s="325">
        <v>10</v>
      </c>
      <c r="M14" s="325">
        <v>11</v>
      </c>
      <c r="N14" s="325">
        <v>12</v>
      </c>
      <c r="O14" s="325">
        <v>13</v>
      </c>
      <c r="P14" s="325">
        <v>14</v>
      </c>
      <c r="Q14" s="325">
        <v>15</v>
      </c>
      <c r="R14" s="325">
        <v>16</v>
      </c>
      <c r="S14" s="325">
        <v>17</v>
      </c>
      <c r="T14" s="328">
        <v>18</v>
      </c>
      <c r="U14" s="325">
        <v>19</v>
      </c>
      <c r="V14" s="325">
        <v>20</v>
      </c>
      <c r="W14" s="325">
        <v>21</v>
      </c>
      <c r="X14" s="325">
        <v>22</v>
      </c>
      <c r="Y14" s="325">
        <v>23</v>
      </c>
      <c r="Z14" s="325">
        <v>24</v>
      </c>
      <c r="AA14" s="325">
        <v>25</v>
      </c>
      <c r="AB14" s="325">
        <v>26</v>
      </c>
      <c r="AC14" s="325">
        <v>27</v>
      </c>
      <c r="AD14" s="325">
        <v>28</v>
      </c>
      <c r="AE14" s="325">
        <v>29</v>
      </c>
      <c r="AF14" s="325">
        <v>30</v>
      </c>
      <c r="AG14" s="328">
        <v>31</v>
      </c>
      <c r="AH14" s="325">
        <v>32</v>
      </c>
      <c r="AI14" s="325">
        <v>33</v>
      </c>
      <c r="AJ14" s="325">
        <v>34</v>
      </c>
      <c r="AK14" s="328">
        <v>35</v>
      </c>
      <c r="AL14" s="324">
        <v>36</v>
      </c>
      <c r="AM14" s="324">
        <v>37</v>
      </c>
      <c r="AN14" s="324">
        <v>38</v>
      </c>
      <c r="AO14" s="324">
        <v>39</v>
      </c>
      <c r="AP14" s="324">
        <v>40</v>
      </c>
      <c r="AQ14" s="324">
        <v>41</v>
      </c>
      <c r="AR14" s="324">
        <v>42</v>
      </c>
      <c r="AS14" s="324">
        <v>43</v>
      </c>
      <c r="AT14" s="307">
        <v>44</v>
      </c>
      <c r="AU14" s="307">
        <v>45</v>
      </c>
      <c r="AV14" s="307">
        <v>46</v>
      </c>
      <c r="AW14" s="307">
        <v>47</v>
      </c>
      <c r="AX14" s="307">
        <v>48</v>
      </c>
      <c r="AY14" s="307">
        <v>49</v>
      </c>
      <c r="AZ14" s="307">
        <v>50</v>
      </c>
      <c r="BA14" s="307">
        <v>51</v>
      </c>
      <c r="BB14" s="307">
        <v>52</v>
      </c>
    </row>
    <row r="15" spans="2:54" ht="10.5" customHeight="1">
      <c r="B15" s="332"/>
      <c r="C15" s="325"/>
      <c r="D15" s="325"/>
      <c r="E15" s="325"/>
      <c r="F15" s="325"/>
      <c r="G15" s="325"/>
      <c r="H15" s="325"/>
      <c r="I15" s="325"/>
      <c r="J15" s="325"/>
      <c r="K15" s="325"/>
      <c r="L15" s="325"/>
      <c r="M15" s="325"/>
      <c r="N15" s="325"/>
      <c r="O15" s="325"/>
      <c r="P15" s="325"/>
      <c r="Q15" s="325"/>
      <c r="R15" s="325"/>
      <c r="S15" s="325"/>
      <c r="T15" s="328"/>
      <c r="U15" s="325"/>
      <c r="V15" s="325"/>
      <c r="W15" s="325"/>
      <c r="X15" s="325"/>
      <c r="Y15" s="325"/>
      <c r="Z15" s="325"/>
      <c r="AA15" s="325"/>
      <c r="AB15" s="325"/>
      <c r="AC15" s="325"/>
      <c r="AD15" s="325"/>
      <c r="AE15" s="325"/>
      <c r="AF15" s="325"/>
      <c r="AG15" s="328"/>
      <c r="AH15" s="325"/>
      <c r="AI15" s="325"/>
      <c r="AJ15" s="325"/>
      <c r="AK15" s="328"/>
      <c r="AL15" s="324"/>
      <c r="AM15" s="324"/>
      <c r="AN15" s="324"/>
      <c r="AO15" s="324"/>
      <c r="AP15" s="324"/>
      <c r="AQ15" s="324"/>
      <c r="AR15" s="324"/>
      <c r="AS15" s="324"/>
      <c r="AT15" s="307"/>
      <c r="AU15" s="307"/>
      <c r="AV15" s="307"/>
      <c r="AW15" s="307"/>
      <c r="AX15" s="307"/>
      <c r="AY15" s="307"/>
      <c r="AZ15" s="307"/>
      <c r="BA15" s="307"/>
      <c r="BB15" s="307"/>
    </row>
    <row r="16" spans="2:54" ht="6" customHeight="1">
      <c r="B16" s="332"/>
      <c r="C16" s="325"/>
      <c r="D16" s="325"/>
      <c r="E16" s="325"/>
      <c r="F16" s="325"/>
      <c r="G16" s="325"/>
      <c r="H16" s="325"/>
      <c r="I16" s="325"/>
      <c r="J16" s="325"/>
      <c r="K16" s="325"/>
      <c r="L16" s="325"/>
      <c r="M16" s="325"/>
      <c r="N16" s="325"/>
      <c r="O16" s="325"/>
      <c r="P16" s="325"/>
      <c r="Q16" s="325"/>
      <c r="R16" s="325"/>
      <c r="S16" s="325"/>
      <c r="T16" s="328"/>
      <c r="U16" s="325"/>
      <c r="V16" s="325"/>
      <c r="W16" s="325"/>
      <c r="X16" s="325"/>
      <c r="Y16" s="325"/>
      <c r="Z16" s="325"/>
      <c r="AA16" s="325"/>
      <c r="AB16" s="325"/>
      <c r="AC16" s="325"/>
      <c r="AD16" s="325"/>
      <c r="AE16" s="325"/>
      <c r="AF16" s="325"/>
      <c r="AG16" s="328"/>
      <c r="AH16" s="325"/>
      <c r="AI16" s="325"/>
      <c r="AJ16" s="325"/>
      <c r="AK16" s="328"/>
      <c r="AL16" s="324"/>
      <c r="AM16" s="324"/>
      <c r="AN16" s="324"/>
      <c r="AO16" s="324"/>
      <c r="AP16" s="324"/>
      <c r="AQ16" s="324"/>
      <c r="AR16" s="324"/>
      <c r="AS16" s="324"/>
      <c r="AT16" s="307"/>
      <c r="AU16" s="307"/>
      <c r="AV16" s="307"/>
      <c r="AW16" s="307"/>
      <c r="AX16" s="307"/>
      <c r="AY16" s="307"/>
      <c r="AZ16" s="307"/>
      <c r="BA16" s="307"/>
      <c r="BB16" s="307"/>
    </row>
    <row r="17" spans="2:54" ht="7.5" customHeight="1">
      <c r="B17" s="332"/>
      <c r="C17" s="325"/>
      <c r="D17" s="325"/>
      <c r="E17" s="325"/>
      <c r="F17" s="325"/>
      <c r="G17" s="325"/>
      <c r="H17" s="325"/>
      <c r="I17" s="325"/>
      <c r="J17" s="325"/>
      <c r="K17" s="325"/>
      <c r="L17" s="325"/>
      <c r="M17" s="325"/>
      <c r="N17" s="325"/>
      <c r="O17" s="325"/>
      <c r="P17" s="325"/>
      <c r="Q17" s="325"/>
      <c r="R17" s="325"/>
      <c r="S17" s="325"/>
      <c r="T17" s="328"/>
      <c r="U17" s="325"/>
      <c r="V17" s="325"/>
      <c r="W17" s="325"/>
      <c r="X17" s="325"/>
      <c r="Y17" s="325"/>
      <c r="Z17" s="325"/>
      <c r="AA17" s="325"/>
      <c r="AB17" s="325"/>
      <c r="AC17" s="325"/>
      <c r="AD17" s="325"/>
      <c r="AE17" s="325"/>
      <c r="AF17" s="325"/>
      <c r="AG17" s="328"/>
      <c r="AH17" s="325"/>
      <c r="AI17" s="325"/>
      <c r="AJ17" s="325"/>
      <c r="AK17" s="328"/>
      <c r="AL17" s="324"/>
      <c r="AM17" s="324"/>
      <c r="AN17" s="324"/>
      <c r="AO17" s="324"/>
      <c r="AP17" s="324"/>
      <c r="AQ17" s="324"/>
      <c r="AR17" s="324"/>
      <c r="AS17" s="324"/>
      <c r="AT17" s="307"/>
      <c r="AU17" s="307"/>
      <c r="AV17" s="307"/>
      <c r="AW17" s="307"/>
      <c r="AX17" s="307"/>
      <c r="AY17" s="307"/>
      <c r="AZ17" s="307"/>
      <c r="BA17" s="307"/>
      <c r="BB17" s="307"/>
    </row>
    <row r="18" spans="2:54" ht="12.75" hidden="1">
      <c r="B18" s="332"/>
      <c r="C18" s="325"/>
      <c r="D18" s="325"/>
      <c r="E18" s="325"/>
      <c r="F18" s="325"/>
      <c r="G18" s="325"/>
      <c r="H18" s="325"/>
      <c r="I18" s="325"/>
      <c r="J18" s="325"/>
      <c r="K18" s="325"/>
      <c r="L18" s="325"/>
      <c r="M18" s="325"/>
      <c r="N18" s="325"/>
      <c r="O18" s="325"/>
      <c r="P18" s="325"/>
      <c r="Q18" s="325"/>
      <c r="R18" s="325"/>
      <c r="S18" s="325"/>
      <c r="T18" s="328"/>
      <c r="U18" s="325"/>
      <c r="V18" s="325"/>
      <c r="W18" s="325"/>
      <c r="X18" s="325"/>
      <c r="Y18" s="325"/>
      <c r="Z18" s="325"/>
      <c r="AA18" s="325"/>
      <c r="AB18" s="325"/>
      <c r="AC18" s="325"/>
      <c r="AD18" s="325"/>
      <c r="AE18" s="325"/>
      <c r="AF18" s="325"/>
      <c r="AG18" s="328"/>
      <c r="AH18" s="325"/>
      <c r="AI18" s="325"/>
      <c r="AJ18" s="325"/>
      <c r="AK18" s="328"/>
      <c r="AL18" s="324"/>
      <c r="AM18" s="324"/>
      <c r="AN18" s="324"/>
      <c r="AO18" s="324"/>
      <c r="AP18" s="324"/>
      <c r="AQ18" s="324"/>
      <c r="AR18" s="324"/>
      <c r="AS18" s="324"/>
      <c r="AT18" s="307"/>
      <c r="AU18" s="307"/>
      <c r="AV18" s="307"/>
      <c r="AW18" s="307"/>
      <c r="AX18" s="307"/>
      <c r="AY18" s="307"/>
      <c r="AZ18" s="307"/>
      <c r="BA18" s="307"/>
      <c r="BB18" s="307"/>
    </row>
    <row r="19" spans="2:54" ht="12.75">
      <c r="B19" s="15"/>
      <c r="C19" s="15">
        <v>1</v>
      </c>
      <c r="D19" s="15">
        <v>2</v>
      </c>
      <c r="E19" s="15">
        <v>3</v>
      </c>
      <c r="F19" s="15">
        <v>4</v>
      </c>
      <c r="G19" s="15">
        <v>5</v>
      </c>
      <c r="H19" s="15">
        <v>6</v>
      </c>
      <c r="I19" s="15">
        <v>7</v>
      </c>
      <c r="J19" s="15">
        <v>8</v>
      </c>
      <c r="K19" s="15">
        <v>9</v>
      </c>
      <c r="L19" s="15">
        <v>10</v>
      </c>
      <c r="M19" s="15">
        <v>11</v>
      </c>
      <c r="N19" s="15">
        <v>12</v>
      </c>
      <c r="O19" s="15">
        <v>13</v>
      </c>
      <c r="P19" s="15">
        <v>14</v>
      </c>
      <c r="Q19" s="15"/>
      <c r="R19" s="15"/>
      <c r="S19" s="15"/>
      <c r="T19" s="15"/>
      <c r="U19" s="15">
        <v>1</v>
      </c>
      <c r="V19" s="15">
        <v>2</v>
      </c>
      <c r="W19" s="15">
        <v>3</v>
      </c>
      <c r="X19" s="15">
        <v>4</v>
      </c>
      <c r="Y19" s="15">
        <v>5</v>
      </c>
      <c r="Z19" s="15">
        <v>6</v>
      </c>
      <c r="AA19" s="15">
        <v>7</v>
      </c>
      <c r="AB19" s="15">
        <v>8</v>
      </c>
      <c r="AC19" s="15">
        <v>9</v>
      </c>
      <c r="AD19" s="15">
        <v>10</v>
      </c>
      <c r="AE19" s="15">
        <v>11</v>
      </c>
      <c r="AF19" s="15">
        <v>12</v>
      </c>
      <c r="AG19" s="15">
        <v>13</v>
      </c>
      <c r="AH19" s="15">
        <v>14</v>
      </c>
      <c r="AI19" s="15"/>
      <c r="AJ19" s="15"/>
      <c r="AK19" s="15"/>
      <c r="AL19" s="15">
        <v>1</v>
      </c>
      <c r="AM19" s="15">
        <v>2</v>
      </c>
      <c r="AN19" s="15">
        <v>3</v>
      </c>
      <c r="AO19" s="16">
        <v>4</v>
      </c>
      <c r="AP19" s="15">
        <v>5</v>
      </c>
      <c r="AQ19" s="15">
        <v>6</v>
      </c>
      <c r="AR19" s="15"/>
      <c r="AS19" s="15"/>
      <c r="AT19" s="16"/>
      <c r="AU19" s="15"/>
      <c r="AV19" s="15"/>
      <c r="AW19" s="15"/>
      <c r="AX19" s="15"/>
      <c r="AY19" s="15"/>
      <c r="AZ19" s="15"/>
      <c r="BA19" s="15"/>
      <c r="BB19" s="15"/>
    </row>
    <row r="20" spans="2:54" ht="13.5" customHeight="1">
      <c r="B20" s="194" t="s">
        <v>43</v>
      </c>
      <c r="C20" s="194" t="s">
        <v>44</v>
      </c>
      <c r="D20" s="194" t="s">
        <v>44</v>
      </c>
      <c r="E20" s="194" t="s">
        <v>44</v>
      </c>
      <c r="F20" s="194" t="s">
        <v>44</v>
      </c>
      <c r="G20" s="194" t="s">
        <v>44</v>
      </c>
      <c r="H20" s="194" t="s">
        <v>44</v>
      </c>
      <c r="I20" s="194" t="s">
        <v>44</v>
      </c>
      <c r="J20" s="194" t="s">
        <v>44</v>
      </c>
      <c r="K20" s="194" t="s">
        <v>44</v>
      </c>
      <c r="L20" s="194" t="s">
        <v>44</v>
      </c>
      <c r="M20" s="194" t="s">
        <v>44</v>
      </c>
      <c r="N20" s="194" t="s">
        <v>44</v>
      </c>
      <c r="O20" s="194" t="s">
        <v>44</v>
      </c>
      <c r="P20" s="194" t="s">
        <v>44</v>
      </c>
      <c r="Q20" s="194" t="s">
        <v>104</v>
      </c>
      <c r="R20" s="194" t="s">
        <v>104</v>
      </c>
      <c r="S20" s="194" t="s">
        <v>47</v>
      </c>
      <c r="T20" s="194" t="s">
        <v>47</v>
      </c>
      <c r="U20" s="194" t="s">
        <v>44</v>
      </c>
      <c r="V20" s="194" t="s">
        <v>44</v>
      </c>
      <c r="W20" s="194" t="s">
        <v>44</v>
      </c>
      <c r="X20" s="194" t="s">
        <v>44</v>
      </c>
      <c r="Y20" s="194" t="s">
        <v>44</v>
      </c>
      <c r="Z20" s="194" t="s">
        <v>44</v>
      </c>
      <c r="AA20" s="194" t="s">
        <v>44</v>
      </c>
      <c r="AB20" s="194" t="s">
        <v>44</v>
      </c>
      <c r="AC20" s="194" t="s">
        <v>44</v>
      </c>
      <c r="AD20" s="194" t="s">
        <v>44</v>
      </c>
      <c r="AE20" s="194" t="s">
        <v>44</v>
      </c>
      <c r="AF20" s="194" t="s">
        <v>44</v>
      </c>
      <c r="AG20" s="194" t="s">
        <v>44</v>
      </c>
      <c r="AH20" s="194" t="s">
        <v>44</v>
      </c>
      <c r="AI20" s="194" t="s">
        <v>45</v>
      </c>
      <c r="AJ20" s="194" t="s">
        <v>46</v>
      </c>
      <c r="AK20" s="194" t="s">
        <v>47</v>
      </c>
      <c r="AL20" s="194" t="s">
        <v>44</v>
      </c>
      <c r="AM20" s="194" t="s">
        <v>44</v>
      </c>
      <c r="AN20" s="194" t="s">
        <v>44</v>
      </c>
      <c r="AO20" s="194" t="s">
        <v>44</v>
      </c>
      <c r="AP20" s="194" t="s">
        <v>44</v>
      </c>
      <c r="AQ20" s="194" t="s">
        <v>44</v>
      </c>
      <c r="AR20" s="194" t="s">
        <v>45</v>
      </c>
      <c r="AS20" s="194" t="s">
        <v>45</v>
      </c>
      <c r="AT20" s="194" t="s">
        <v>47</v>
      </c>
      <c r="AU20" s="194" t="s">
        <v>47</v>
      </c>
      <c r="AV20" s="194" t="s">
        <v>47</v>
      </c>
      <c r="AW20" s="194" t="s">
        <v>47</v>
      </c>
      <c r="AX20" s="194" t="s">
        <v>47</v>
      </c>
      <c r="AY20" s="194" t="s">
        <v>47</v>
      </c>
      <c r="AZ20" s="194" t="s">
        <v>47</v>
      </c>
      <c r="BA20" s="194" t="s">
        <v>47</v>
      </c>
      <c r="BB20" s="194" t="s">
        <v>47</v>
      </c>
    </row>
    <row r="21" spans="2:54" ht="12" customHeight="1">
      <c r="B21" s="194" t="s">
        <v>48</v>
      </c>
      <c r="C21" s="194" t="s">
        <v>44</v>
      </c>
      <c r="D21" s="194" t="s">
        <v>44</v>
      </c>
      <c r="E21" s="194" t="s">
        <v>44</v>
      </c>
      <c r="F21" s="194" t="s">
        <v>44</v>
      </c>
      <c r="G21" s="194" t="s">
        <v>44</v>
      </c>
      <c r="H21" s="194" t="s">
        <v>44</v>
      </c>
      <c r="I21" s="194" t="s">
        <v>44</v>
      </c>
      <c r="J21" s="194" t="s">
        <v>44</v>
      </c>
      <c r="K21" s="194" t="s">
        <v>44</v>
      </c>
      <c r="L21" s="194" t="s">
        <v>44</v>
      </c>
      <c r="M21" s="194" t="s">
        <v>44</v>
      </c>
      <c r="N21" s="194" t="s">
        <v>44</v>
      </c>
      <c r="O21" s="194" t="s">
        <v>44</v>
      </c>
      <c r="P21" s="194" t="s">
        <v>44</v>
      </c>
      <c r="Q21" s="194" t="s">
        <v>104</v>
      </c>
      <c r="R21" s="194" t="s">
        <v>45</v>
      </c>
      <c r="S21" s="194" t="s">
        <v>47</v>
      </c>
      <c r="T21" s="194" t="s">
        <v>47</v>
      </c>
      <c r="U21" s="194" t="s">
        <v>44</v>
      </c>
      <c r="V21" s="194" t="s">
        <v>44</v>
      </c>
      <c r="W21" s="194" t="s">
        <v>44</v>
      </c>
      <c r="X21" s="194" t="s">
        <v>44</v>
      </c>
      <c r="Y21" s="194" t="s">
        <v>44</v>
      </c>
      <c r="Z21" s="194" t="s">
        <v>44</v>
      </c>
      <c r="AA21" s="194" t="s">
        <v>44</v>
      </c>
      <c r="AB21" s="194" t="s">
        <v>44</v>
      </c>
      <c r="AC21" s="194" t="s">
        <v>44</v>
      </c>
      <c r="AD21" s="194" t="s">
        <v>44</v>
      </c>
      <c r="AE21" s="194" t="s">
        <v>44</v>
      </c>
      <c r="AF21" s="194" t="s">
        <v>44</v>
      </c>
      <c r="AG21" s="194" t="s">
        <v>44</v>
      </c>
      <c r="AH21" s="194" t="s">
        <v>44</v>
      </c>
      <c r="AI21" s="194" t="s">
        <v>104</v>
      </c>
      <c r="AJ21" s="194" t="s">
        <v>47</v>
      </c>
      <c r="AK21" s="194" t="s">
        <v>47</v>
      </c>
      <c r="AL21" s="194" t="s">
        <v>44</v>
      </c>
      <c r="AM21" s="194" t="s">
        <v>44</v>
      </c>
      <c r="AN21" s="194" t="s">
        <v>44</v>
      </c>
      <c r="AO21" s="194" t="s">
        <v>44</v>
      </c>
      <c r="AP21" s="194" t="s">
        <v>44</v>
      </c>
      <c r="AQ21" s="194" t="s">
        <v>44</v>
      </c>
      <c r="AR21" s="194" t="s">
        <v>45</v>
      </c>
      <c r="AS21" s="194" t="s">
        <v>45</v>
      </c>
      <c r="AT21" s="194" t="s">
        <v>51</v>
      </c>
      <c r="AU21" s="194" t="s">
        <v>51</v>
      </c>
      <c r="AV21" s="194" t="s">
        <v>51</v>
      </c>
      <c r="AW21" s="194" t="s">
        <v>47</v>
      </c>
      <c r="AX21" s="194" t="s">
        <v>47</v>
      </c>
      <c r="AY21" s="194" t="s">
        <v>47</v>
      </c>
      <c r="AZ21" s="194" t="s">
        <v>47</v>
      </c>
      <c r="BA21" s="194" t="s">
        <v>47</v>
      </c>
      <c r="BB21" s="194" t="s">
        <v>47</v>
      </c>
    </row>
    <row r="22" spans="2:54" ht="13.5" customHeight="1">
      <c r="B22" s="194" t="s">
        <v>49</v>
      </c>
      <c r="C22" s="194" t="s">
        <v>44</v>
      </c>
      <c r="D22" s="194" t="s">
        <v>44</v>
      </c>
      <c r="E22" s="194" t="s">
        <v>44</v>
      </c>
      <c r="F22" s="194" t="s">
        <v>44</v>
      </c>
      <c r="G22" s="194" t="s">
        <v>44</v>
      </c>
      <c r="H22" s="194" t="s">
        <v>44</v>
      </c>
      <c r="I22" s="194" t="s">
        <v>44</v>
      </c>
      <c r="J22" s="194" t="s">
        <v>44</v>
      </c>
      <c r="K22" s="194" t="s">
        <v>44</v>
      </c>
      <c r="L22" s="194" t="s">
        <v>44</v>
      </c>
      <c r="M22" s="194" t="s">
        <v>44</v>
      </c>
      <c r="N22" s="194" t="s">
        <v>44</v>
      </c>
      <c r="O22" s="194" t="s">
        <v>44</v>
      </c>
      <c r="P22" s="194" t="s">
        <v>44</v>
      </c>
      <c r="Q22" s="194" t="s">
        <v>104</v>
      </c>
      <c r="R22" s="194" t="s">
        <v>45</v>
      </c>
      <c r="S22" s="194" t="s">
        <v>47</v>
      </c>
      <c r="T22" s="194" t="s">
        <v>47</v>
      </c>
      <c r="U22" s="194" t="s">
        <v>44</v>
      </c>
      <c r="V22" s="194" t="s">
        <v>44</v>
      </c>
      <c r="W22" s="194" t="s">
        <v>44</v>
      </c>
      <c r="X22" s="194" t="s">
        <v>44</v>
      </c>
      <c r="Y22" s="194" t="s">
        <v>44</v>
      </c>
      <c r="Z22" s="194" t="s">
        <v>44</v>
      </c>
      <c r="AA22" s="194" t="s">
        <v>44</v>
      </c>
      <c r="AB22" s="194" t="s">
        <v>44</v>
      </c>
      <c r="AC22" s="194" t="s">
        <v>44</v>
      </c>
      <c r="AD22" s="194" t="s">
        <v>44</v>
      </c>
      <c r="AE22" s="194" t="s">
        <v>44</v>
      </c>
      <c r="AF22" s="194" t="s">
        <v>44</v>
      </c>
      <c r="AG22" s="194" t="s">
        <v>44</v>
      </c>
      <c r="AH22" s="194" t="s">
        <v>44</v>
      </c>
      <c r="AI22" s="194" t="s">
        <v>104</v>
      </c>
      <c r="AJ22" s="194" t="s">
        <v>47</v>
      </c>
      <c r="AK22" s="194" t="s">
        <v>44</v>
      </c>
      <c r="AL22" s="194" t="s">
        <v>44</v>
      </c>
      <c r="AM22" s="194" t="s">
        <v>44</v>
      </c>
      <c r="AN22" s="194" t="s">
        <v>44</v>
      </c>
      <c r="AO22" s="194" t="s">
        <v>44</v>
      </c>
      <c r="AP22" s="194" t="s">
        <v>44</v>
      </c>
      <c r="AQ22" s="194" t="s">
        <v>45</v>
      </c>
      <c r="AR22" s="194" t="s">
        <v>45</v>
      </c>
      <c r="AS22" s="194" t="s">
        <v>52</v>
      </c>
      <c r="AT22" s="194" t="s">
        <v>51</v>
      </c>
      <c r="AU22" s="194" t="s">
        <v>51</v>
      </c>
      <c r="AV22" s="194" t="s">
        <v>51</v>
      </c>
      <c r="AW22" s="194" t="s">
        <v>47</v>
      </c>
      <c r="AX22" s="194" t="s">
        <v>47</v>
      </c>
      <c r="AY22" s="194" t="s">
        <v>47</v>
      </c>
      <c r="AZ22" s="194" t="s">
        <v>47</v>
      </c>
      <c r="BA22" s="194" t="s">
        <v>47</v>
      </c>
      <c r="BB22" s="194" t="s">
        <v>47</v>
      </c>
    </row>
    <row r="23" spans="2:54" ht="12.75" customHeight="1">
      <c r="B23" s="194" t="s">
        <v>50</v>
      </c>
      <c r="C23" s="194" t="s">
        <v>44</v>
      </c>
      <c r="D23" s="194" t="s">
        <v>44</v>
      </c>
      <c r="E23" s="194" t="s">
        <v>44</v>
      </c>
      <c r="F23" s="194" t="s">
        <v>44</v>
      </c>
      <c r="G23" s="194" t="s">
        <v>44</v>
      </c>
      <c r="H23" s="194" t="s">
        <v>44</v>
      </c>
      <c r="I23" s="194" t="s">
        <v>44</v>
      </c>
      <c r="J23" s="194" t="s">
        <v>44</v>
      </c>
      <c r="K23" s="194" t="s">
        <v>44</v>
      </c>
      <c r="L23" s="194" t="s">
        <v>44</v>
      </c>
      <c r="M23" s="194" t="s">
        <v>44</v>
      </c>
      <c r="N23" s="194" t="s">
        <v>44</v>
      </c>
      <c r="O23" s="194" t="s">
        <v>44</v>
      </c>
      <c r="P23" s="194" t="s">
        <v>44</v>
      </c>
      <c r="Q23" s="194" t="s">
        <v>104</v>
      </c>
      <c r="R23" s="194" t="s">
        <v>45</v>
      </c>
      <c r="S23" s="194" t="s">
        <v>47</v>
      </c>
      <c r="T23" s="194" t="s">
        <v>47</v>
      </c>
      <c r="U23" s="194" t="s">
        <v>44</v>
      </c>
      <c r="V23" s="194" t="s">
        <v>44</v>
      </c>
      <c r="W23" s="194" t="s">
        <v>44</v>
      </c>
      <c r="X23" s="194" t="s">
        <v>44</v>
      </c>
      <c r="Y23" s="194" t="s">
        <v>44</v>
      </c>
      <c r="Z23" s="194" t="s">
        <v>44</v>
      </c>
      <c r="AA23" s="194" t="s">
        <v>44</v>
      </c>
      <c r="AB23" s="194" t="s">
        <v>44</v>
      </c>
      <c r="AC23" s="194" t="s">
        <v>44</v>
      </c>
      <c r="AD23" s="194" t="s">
        <v>44</v>
      </c>
      <c r="AE23" s="194" t="s">
        <v>44</v>
      </c>
      <c r="AF23" s="194" t="s">
        <v>44</v>
      </c>
      <c r="AG23" s="194" t="s">
        <v>44</v>
      </c>
      <c r="AH23" s="194" t="s">
        <v>44</v>
      </c>
      <c r="AI23" s="194" t="s">
        <v>104</v>
      </c>
      <c r="AJ23" s="194" t="s">
        <v>47</v>
      </c>
      <c r="AK23" s="194" t="s">
        <v>44</v>
      </c>
      <c r="AL23" s="194" t="s">
        <v>44</v>
      </c>
      <c r="AM23" s="194" t="s">
        <v>44</v>
      </c>
      <c r="AN23" s="194" t="s">
        <v>44</v>
      </c>
      <c r="AO23" s="194" t="s">
        <v>44</v>
      </c>
      <c r="AP23" s="194" t="s">
        <v>44</v>
      </c>
      <c r="AQ23" s="194" t="s">
        <v>45</v>
      </c>
      <c r="AR23" s="194" t="s">
        <v>45</v>
      </c>
      <c r="AS23" s="194" t="s">
        <v>45</v>
      </c>
      <c r="AT23" s="194" t="s">
        <v>51</v>
      </c>
      <c r="AU23" s="194" t="s">
        <v>51</v>
      </c>
      <c r="AV23" s="194" t="s">
        <v>51</v>
      </c>
      <c r="AW23" s="194" t="s">
        <v>51</v>
      </c>
      <c r="AX23" s="194" t="s">
        <v>47</v>
      </c>
      <c r="AY23" s="194" t="s">
        <v>47</v>
      </c>
      <c r="AZ23" s="194" t="s">
        <v>47</v>
      </c>
      <c r="BA23" s="194" t="s">
        <v>47</v>
      </c>
      <c r="BB23" s="194" t="s">
        <v>47</v>
      </c>
    </row>
    <row r="24" spans="2:54" ht="13.5" customHeight="1">
      <c r="B24" s="194" t="s">
        <v>94</v>
      </c>
      <c r="C24" s="194" t="s">
        <v>44</v>
      </c>
      <c r="D24" s="194" t="s">
        <v>44</v>
      </c>
      <c r="E24" s="194" t="s">
        <v>44</v>
      </c>
      <c r="F24" s="194" t="s">
        <v>44</v>
      </c>
      <c r="G24" s="194" t="s">
        <v>44</v>
      </c>
      <c r="H24" s="194" t="s">
        <v>44</v>
      </c>
      <c r="I24" s="194" t="s">
        <v>44</v>
      </c>
      <c r="J24" s="194" t="s">
        <v>44</v>
      </c>
      <c r="K24" s="194" t="s">
        <v>44</v>
      </c>
      <c r="L24" s="194" t="s">
        <v>44</v>
      </c>
      <c r="M24" s="194" t="s">
        <v>44</v>
      </c>
      <c r="N24" s="194" t="s">
        <v>44</v>
      </c>
      <c r="O24" s="194" t="s">
        <v>44</v>
      </c>
      <c r="P24" s="194" t="s">
        <v>44</v>
      </c>
      <c r="Q24" s="194" t="s">
        <v>104</v>
      </c>
      <c r="R24" s="194" t="s">
        <v>104</v>
      </c>
      <c r="S24" s="194" t="s">
        <v>47</v>
      </c>
      <c r="T24" s="194" t="s">
        <v>47</v>
      </c>
      <c r="U24" s="194" t="s">
        <v>44</v>
      </c>
      <c r="V24" s="194" t="s">
        <v>44</v>
      </c>
      <c r="W24" s="194" t="s">
        <v>44</v>
      </c>
      <c r="X24" s="194" t="s">
        <v>44</v>
      </c>
      <c r="Y24" s="194" t="s">
        <v>44</v>
      </c>
      <c r="Z24" s="194" t="s">
        <v>44</v>
      </c>
      <c r="AA24" s="194" t="s">
        <v>44</v>
      </c>
      <c r="AB24" s="194" t="s">
        <v>44</v>
      </c>
      <c r="AC24" s="194" t="s">
        <v>44</v>
      </c>
      <c r="AD24" s="194" t="s">
        <v>44</v>
      </c>
      <c r="AE24" s="194" t="s">
        <v>44</v>
      </c>
      <c r="AF24" s="194" t="s">
        <v>44</v>
      </c>
      <c r="AG24" s="194" t="s">
        <v>44</v>
      </c>
      <c r="AH24" s="194" t="s">
        <v>44</v>
      </c>
      <c r="AI24" s="194" t="s">
        <v>104</v>
      </c>
      <c r="AJ24" s="194" t="s">
        <v>47</v>
      </c>
      <c r="AK24" s="194" t="s">
        <v>44</v>
      </c>
      <c r="AL24" s="194" t="s">
        <v>44</v>
      </c>
      <c r="AM24" s="194" t="s">
        <v>44</v>
      </c>
      <c r="AN24" s="194" t="s">
        <v>44</v>
      </c>
      <c r="AO24" s="194" t="s">
        <v>44</v>
      </c>
      <c r="AP24" s="194" t="s">
        <v>44</v>
      </c>
      <c r="AQ24" s="194" t="s">
        <v>45</v>
      </c>
      <c r="AR24" s="194" t="s">
        <v>45</v>
      </c>
      <c r="AS24" s="194" t="s">
        <v>45</v>
      </c>
      <c r="AT24" s="194" t="s">
        <v>51</v>
      </c>
      <c r="AU24" s="194" t="s">
        <v>51</v>
      </c>
      <c r="AV24" s="194" t="s">
        <v>51</v>
      </c>
      <c r="AW24" s="194" t="s">
        <v>51</v>
      </c>
      <c r="AX24" s="194" t="s">
        <v>47</v>
      </c>
      <c r="AY24" s="194" t="s">
        <v>47</v>
      </c>
      <c r="AZ24" s="194" t="s">
        <v>47</v>
      </c>
      <c r="BA24" s="194" t="s">
        <v>47</v>
      </c>
      <c r="BB24" s="194" t="s">
        <v>47</v>
      </c>
    </row>
    <row r="25" spans="2:54" ht="12.75" customHeight="1">
      <c r="B25" s="194" t="s">
        <v>95</v>
      </c>
      <c r="C25" s="194" t="s">
        <v>44</v>
      </c>
      <c r="D25" s="194" t="s">
        <v>44</v>
      </c>
      <c r="E25" s="194" t="s">
        <v>44</v>
      </c>
      <c r="F25" s="194" t="s">
        <v>44</v>
      </c>
      <c r="G25" s="194" t="s">
        <v>44</v>
      </c>
      <c r="H25" s="194" t="s">
        <v>44</v>
      </c>
      <c r="I25" s="194" t="s">
        <v>44</v>
      </c>
      <c r="J25" s="194" t="s">
        <v>44</v>
      </c>
      <c r="K25" s="194" t="s">
        <v>44</v>
      </c>
      <c r="L25" s="194" t="s">
        <v>44</v>
      </c>
      <c r="M25" s="194" t="s">
        <v>44</v>
      </c>
      <c r="N25" s="194" t="s">
        <v>44</v>
      </c>
      <c r="O25" s="194" t="s">
        <v>44</v>
      </c>
      <c r="P25" s="194" t="s">
        <v>44</v>
      </c>
      <c r="Q25" s="194" t="s">
        <v>104</v>
      </c>
      <c r="R25" s="194" t="s">
        <v>104</v>
      </c>
      <c r="S25" s="194" t="s">
        <v>47</v>
      </c>
      <c r="T25" s="194" t="s">
        <v>47</v>
      </c>
      <c r="U25" s="194" t="s">
        <v>44</v>
      </c>
      <c r="V25" s="194" t="s">
        <v>44</v>
      </c>
      <c r="W25" s="194" t="s">
        <v>44</v>
      </c>
      <c r="X25" s="194" t="s">
        <v>44</v>
      </c>
      <c r="Y25" s="194" t="s">
        <v>44</v>
      </c>
      <c r="Z25" s="194" t="s">
        <v>44</v>
      </c>
      <c r="AA25" s="194" t="s">
        <v>44</v>
      </c>
      <c r="AB25" s="194" t="s">
        <v>44</v>
      </c>
      <c r="AC25" s="194" t="s">
        <v>44</v>
      </c>
      <c r="AD25" s="194" t="s">
        <v>44</v>
      </c>
      <c r="AE25" s="194" t="s">
        <v>44</v>
      </c>
      <c r="AF25" s="194" t="s">
        <v>44</v>
      </c>
      <c r="AG25" s="194" t="s">
        <v>44</v>
      </c>
      <c r="AH25" s="194" t="s">
        <v>44</v>
      </c>
      <c r="AI25" s="194" t="s">
        <v>104</v>
      </c>
      <c r="AJ25" s="194" t="s">
        <v>47</v>
      </c>
      <c r="AK25" s="194" t="s">
        <v>44</v>
      </c>
      <c r="AL25" s="194" t="s">
        <v>44</v>
      </c>
      <c r="AM25" s="194" t="s">
        <v>44</v>
      </c>
      <c r="AN25" s="194" t="s">
        <v>44</v>
      </c>
      <c r="AO25" s="194" t="s">
        <v>44</v>
      </c>
      <c r="AP25" s="194" t="s">
        <v>44</v>
      </c>
      <c r="AQ25" s="194" t="s">
        <v>52</v>
      </c>
      <c r="AR25" s="194" t="s">
        <v>52</v>
      </c>
      <c r="AS25" s="194" t="s">
        <v>52</v>
      </c>
      <c r="AT25" s="194"/>
      <c r="AU25" s="194"/>
      <c r="AV25" s="194"/>
      <c r="AW25" s="194"/>
      <c r="AX25" s="194"/>
      <c r="AY25" s="194"/>
      <c r="AZ25" s="194"/>
      <c r="BA25" s="194"/>
      <c r="BB25" s="194"/>
    </row>
    <row r="26" spans="2:54" ht="12.75">
      <c r="B26" s="321" t="s">
        <v>53</v>
      </c>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3"/>
    </row>
    <row r="27" spans="2:54" s="17" customFormat="1" ht="24.75" customHeight="1">
      <c r="B27" s="314" t="s">
        <v>54</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row>
    <row r="28" spans="2:54" s="18" customFormat="1" ht="13.5" customHeight="1">
      <c r="B28" s="195"/>
      <c r="C28" s="196" t="s">
        <v>55</v>
      </c>
      <c r="D28" s="195"/>
      <c r="E28" s="197"/>
      <c r="F28" s="197"/>
      <c r="G28" s="197"/>
      <c r="H28" s="195"/>
      <c r="I28" s="195"/>
      <c r="J28" s="195"/>
      <c r="K28" s="195"/>
      <c r="L28" s="197"/>
      <c r="M28" s="195"/>
      <c r="N28" s="195"/>
      <c r="O28" s="195"/>
      <c r="P28" s="195"/>
      <c r="Q28" s="195"/>
      <c r="R28" s="195"/>
      <c r="S28" s="195"/>
      <c r="T28" s="195"/>
      <c r="U28" s="197"/>
      <c r="V28" s="195"/>
      <c r="W28" s="195"/>
      <c r="X28" s="195"/>
      <c r="Y28" s="195"/>
      <c r="Z28" s="195"/>
      <c r="AA28" s="198" t="s">
        <v>56</v>
      </c>
      <c r="AB28" s="199"/>
      <c r="AC28" s="199"/>
      <c r="AD28" s="199"/>
      <c r="AE28" s="200"/>
      <c r="AF28" s="200"/>
      <c r="AG28" s="197"/>
      <c r="AH28" s="195"/>
      <c r="AI28" s="305" t="s">
        <v>57</v>
      </c>
      <c r="AJ28" s="306"/>
      <c r="AK28" s="306"/>
      <c r="AL28" s="306"/>
      <c r="AM28" s="306"/>
      <c r="AN28" s="306"/>
      <c r="AO28" s="306"/>
      <c r="AP28" s="306"/>
      <c r="AQ28" s="306"/>
      <c r="AR28" s="306"/>
      <c r="AS28" s="306"/>
      <c r="AT28" s="306"/>
      <c r="AU28" s="306"/>
      <c r="AV28" s="306"/>
      <c r="AW28" s="306"/>
      <c r="AX28" s="306"/>
      <c r="AY28" s="195"/>
      <c r="AZ28" s="195"/>
      <c r="BA28" s="195"/>
      <c r="BB28" s="195"/>
    </row>
    <row r="29" spans="2:54" s="18" customFormat="1" ht="12.75" customHeight="1">
      <c r="B29" s="311" t="s">
        <v>30</v>
      </c>
      <c r="C29" s="311"/>
      <c r="D29" s="311"/>
      <c r="E29" s="311" t="s">
        <v>58</v>
      </c>
      <c r="F29" s="311"/>
      <c r="G29" s="308" t="s">
        <v>5</v>
      </c>
      <c r="H29" s="312" t="s">
        <v>59</v>
      </c>
      <c r="I29" s="312"/>
      <c r="J29" s="311" t="s">
        <v>60</v>
      </c>
      <c r="K29" s="311"/>
      <c r="L29" s="311" t="s">
        <v>61</v>
      </c>
      <c r="M29" s="311"/>
      <c r="N29" s="311" t="s">
        <v>62</v>
      </c>
      <c r="O29" s="311"/>
      <c r="P29" s="311"/>
      <c r="Q29" s="311" t="s">
        <v>63</v>
      </c>
      <c r="R29" s="311"/>
      <c r="S29" s="311" t="s">
        <v>64</v>
      </c>
      <c r="T29" s="311"/>
      <c r="U29" s="201"/>
      <c r="V29" s="201"/>
      <c r="W29" s="202"/>
      <c r="X29" s="311" t="s">
        <v>65</v>
      </c>
      <c r="Y29" s="311"/>
      <c r="Z29" s="311"/>
      <c r="AA29" s="311"/>
      <c r="AB29" s="311"/>
      <c r="AC29" s="311"/>
      <c r="AD29" s="311"/>
      <c r="AE29" s="310" t="s">
        <v>66</v>
      </c>
      <c r="AF29" s="310" t="s">
        <v>67</v>
      </c>
      <c r="AG29" s="203"/>
      <c r="AH29" s="195"/>
      <c r="AI29" s="311" t="s">
        <v>0</v>
      </c>
      <c r="AJ29" s="311"/>
      <c r="AK29" s="311"/>
      <c r="AL29" s="311"/>
      <c r="AM29" s="311"/>
      <c r="AN29" s="311"/>
      <c r="AO29" s="311"/>
      <c r="AP29" s="311"/>
      <c r="AQ29" s="311"/>
      <c r="AR29" s="334" t="s">
        <v>107</v>
      </c>
      <c r="AS29" s="335"/>
      <c r="AT29" s="335"/>
      <c r="AU29" s="335"/>
      <c r="AV29" s="336"/>
      <c r="AW29" s="352" t="s">
        <v>66</v>
      </c>
      <c r="AX29" s="352"/>
      <c r="AY29" s="204"/>
      <c r="AZ29" s="204"/>
      <c r="BA29" s="204"/>
      <c r="BB29" s="204"/>
    </row>
    <row r="30" spans="2:54" s="18" customFormat="1" ht="12">
      <c r="B30" s="311"/>
      <c r="C30" s="311"/>
      <c r="D30" s="311"/>
      <c r="E30" s="311"/>
      <c r="F30" s="311"/>
      <c r="G30" s="309"/>
      <c r="H30" s="312"/>
      <c r="I30" s="312"/>
      <c r="J30" s="311"/>
      <c r="K30" s="311"/>
      <c r="L30" s="311"/>
      <c r="M30" s="311"/>
      <c r="N30" s="311"/>
      <c r="O30" s="311"/>
      <c r="P30" s="311"/>
      <c r="Q30" s="311"/>
      <c r="R30" s="311"/>
      <c r="S30" s="311"/>
      <c r="T30" s="311"/>
      <c r="U30" s="201"/>
      <c r="V30" s="201"/>
      <c r="W30" s="202"/>
      <c r="X30" s="311"/>
      <c r="Y30" s="311"/>
      <c r="Z30" s="311"/>
      <c r="AA30" s="311"/>
      <c r="AB30" s="311"/>
      <c r="AC30" s="311"/>
      <c r="AD30" s="311"/>
      <c r="AE30" s="310"/>
      <c r="AF30" s="310"/>
      <c r="AG30" s="203"/>
      <c r="AH30" s="195"/>
      <c r="AI30" s="311"/>
      <c r="AJ30" s="311"/>
      <c r="AK30" s="311"/>
      <c r="AL30" s="311"/>
      <c r="AM30" s="311"/>
      <c r="AN30" s="311"/>
      <c r="AO30" s="311"/>
      <c r="AP30" s="311"/>
      <c r="AQ30" s="311"/>
      <c r="AR30" s="337"/>
      <c r="AS30" s="338"/>
      <c r="AT30" s="338"/>
      <c r="AU30" s="338"/>
      <c r="AV30" s="339"/>
      <c r="AW30" s="352"/>
      <c r="AX30" s="352"/>
      <c r="AY30" s="205"/>
      <c r="AZ30" s="205"/>
      <c r="BA30" s="205"/>
      <c r="BB30" s="205"/>
    </row>
    <row r="31" spans="2:54" s="18" customFormat="1" ht="12">
      <c r="B31" s="311"/>
      <c r="C31" s="311"/>
      <c r="D31" s="311"/>
      <c r="E31" s="311"/>
      <c r="F31" s="311"/>
      <c r="G31" s="309"/>
      <c r="H31" s="312"/>
      <c r="I31" s="312"/>
      <c r="J31" s="311"/>
      <c r="K31" s="311"/>
      <c r="L31" s="311"/>
      <c r="M31" s="311"/>
      <c r="N31" s="311"/>
      <c r="O31" s="311"/>
      <c r="P31" s="311"/>
      <c r="Q31" s="311"/>
      <c r="R31" s="311"/>
      <c r="S31" s="311"/>
      <c r="T31" s="311"/>
      <c r="U31" s="201"/>
      <c r="V31" s="201"/>
      <c r="W31" s="202"/>
      <c r="X31" s="311"/>
      <c r="Y31" s="311"/>
      <c r="Z31" s="311"/>
      <c r="AA31" s="311"/>
      <c r="AB31" s="311"/>
      <c r="AC31" s="311"/>
      <c r="AD31" s="311"/>
      <c r="AE31" s="310"/>
      <c r="AF31" s="310"/>
      <c r="AG31" s="206"/>
      <c r="AH31" s="206"/>
      <c r="AI31" s="311"/>
      <c r="AJ31" s="311"/>
      <c r="AK31" s="311"/>
      <c r="AL31" s="311"/>
      <c r="AM31" s="311"/>
      <c r="AN31" s="311"/>
      <c r="AO31" s="311"/>
      <c r="AP31" s="311"/>
      <c r="AQ31" s="311"/>
      <c r="AR31" s="337"/>
      <c r="AS31" s="338"/>
      <c r="AT31" s="338"/>
      <c r="AU31" s="338"/>
      <c r="AV31" s="339"/>
      <c r="AW31" s="352"/>
      <c r="AX31" s="352"/>
      <c r="AY31" s="195"/>
      <c r="AZ31" s="197"/>
      <c r="BA31" s="197"/>
      <c r="BB31" s="197"/>
    </row>
    <row r="32" spans="2:54" s="18" customFormat="1" ht="15" customHeight="1">
      <c r="B32" s="311"/>
      <c r="C32" s="311"/>
      <c r="D32" s="311"/>
      <c r="E32" s="311"/>
      <c r="F32" s="311"/>
      <c r="G32" s="309"/>
      <c r="H32" s="312"/>
      <c r="I32" s="312"/>
      <c r="J32" s="311"/>
      <c r="K32" s="311"/>
      <c r="L32" s="311"/>
      <c r="M32" s="311"/>
      <c r="N32" s="311"/>
      <c r="O32" s="311"/>
      <c r="P32" s="311"/>
      <c r="Q32" s="311"/>
      <c r="R32" s="311"/>
      <c r="S32" s="311"/>
      <c r="T32" s="311"/>
      <c r="U32" s="201"/>
      <c r="V32" s="201"/>
      <c r="W32" s="202"/>
      <c r="X32" s="311"/>
      <c r="Y32" s="311"/>
      <c r="Z32" s="311"/>
      <c r="AA32" s="311"/>
      <c r="AB32" s="311"/>
      <c r="AC32" s="311"/>
      <c r="AD32" s="311"/>
      <c r="AE32" s="310"/>
      <c r="AF32" s="310"/>
      <c r="AG32" s="207"/>
      <c r="AH32" s="207"/>
      <c r="AI32" s="311"/>
      <c r="AJ32" s="311"/>
      <c r="AK32" s="311"/>
      <c r="AL32" s="311"/>
      <c r="AM32" s="311"/>
      <c r="AN32" s="311"/>
      <c r="AO32" s="311"/>
      <c r="AP32" s="311"/>
      <c r="AQ32" s="311"/>
      <c r="AR32" s="340"/>
      <c r="AS32" s="341"/>
      <c r="AT32" s="341"/>
      <c r="AU32" s="341"/>
      <c r="AV32" s="342"/>
      <c r="AW32" s="352"/>
      <c r="AX32" s="352"/>
      <c r="AY32" s="195"/>
      <c r="AZ32" s="197"/>
      <c r="BA32" s="197"/>
      <c r="BB32" s="197"/>
    </row>
    <row r="33" spans="2:54" s="18" customFormat="1" ht="18.75" customHeight="1">
      <c r="B33" s="208" t="s">
        <v>43</v>
      </c>
      <c r="C33" s="209"/>
      <c r="D33" s="210"/>
      <c r="E33" s="313">
        <v>34</v>
      </c>
      <c r="F33" s="313"/>
      <c r="G33" s="211">
        <v>2</v>
      </c>
      <c r="H33" s="313">
        <v>4</v>
      </c>
      <c r="I33" s="313"/>
      <c r="J33" s="313"/>
      <c r="K33" s="313"/>
      <c r="L33" s="211"/>
      <c r="M33" s="211"/>
      <c r="N33" s="313"/>
      <c r="O33" s="313"/>
      <c r="P33" s="313"/>
      <c r="Q33" s="313">
        <v>12</v>
      </c>
      <c r="R33" s="313"/>
      <c r="S33" s="313">
        <f aca="true" t="shared" si="0" ref="S33:S38">SUM(E33:R33)</f>
        <v>52</v>
      </c>
      <c r="T33" s="313"/>
      <c r="U33" s="212"/>
      <c r="V33" s="212"/>
      <c r="W33" s="202"/>
      <c r="X33" s="318" t="s">
        <v>97</v>
      </c>
      <c r="Y33" s="318"/>
      <c r="Z33" s="318"/>
      <c r="AA33" s="318"/>
      <c r="AB33" s="318"/>
      <c r="AC33" s="318"/>
      <c r="AD33" s="318"/>
      <c r="AE33" s="225" t="s">
        <v>191</v>
      </c>
      <c r="AF33" s="213">
        <v>3</v>
      </c>
      <c r="AG33" s="207"/>
      <c r="AH33" s="207"/>
      <c r="AI33" s="353" t="s">
        <v>138</v>
      </c>
      <c r="AJ33" s="354"/>
      <c r="AK33" s="354"/>
      <c r="AL33" s="354"/>
      <c r="AM33" s="354"/>
      <c r="AN33" s="354"/>
      <c r="AO33" s="354"/>
      <c r="AP33" s="354"/>
      <c r="AQ33" s="355"/>
      <c r="AR33" s="304" t="s">
        <v>105</v>
      </c>
      <c r="AS33" s="304"/>
      <c r="AT33" s="304"/>
      <c r="AU33" s="304"/>
      <c r="AV33" s="304"/>
      <c r="AW33" s="319">
        <v>9</v>
      </c>
      <c r="AX33" s="319"/>
      <c r="AY33" s="214"/>
      <c r="AZ33" s="214"/>
      <c r="BA33" s="214"/>
      <c r="BB33" s="214"/>
    </row>
    <row r="34" spans="2:54" s="18" customFormat="1" ht="15.75" customHeight="1">
      <c r="B34" s="208" t="s">
        <v>48</v>
      </c>
      <c r="C34" s="209"/>
      <c r="D34" s="210"/>
      <c r="E34" s="313">
        <v>34</v>
      </c>
      <c r="F34" s="313"/>
      <c r="G34" s="211">
        <v>2</v>
      </c>
      <c r="H34" s="313">
        <v>3</v>
      </c>
      <c r="I34" s="313"/>
      <c r="J34" s="313">
        <v>3</v>
      </c>
      <c r="K34" s="313"/>
      <c r="L34" s="211"/>
      <c r="M34" s="211"/>
      <c r="N34" s="313"/>
      <c r="O34" s="313"/>
      <c r="P34" s="313"/>
      <c r="Q34" s="313">
        <v>10</v>
      </c>
      <c r="R34" s="313"/>
      <c r="S34" s="313">
        <f t="shared" si="0"/>
        <v>52</v>
      </c>
      <c r="T34" s="313"/>
      <c r="U34" s="212"/>
      <c r="V34" s="212"/>
      <c r="W34" s="202"/>
      <c r="X34" s="317" t="s">
        <v>87</v>
      </c>
      <c r="Y34" s="317"/>
      <c r="Z34" s="317"/>
      <c r="AA34" s="317"/>
      <c r="AB34" s="317"/>
      <c r="AC34" s="317"/>
      <c r="AD34" s="317"/>
      <c r="AE34" s="225" t="s">
        <v>192</v>
      </c>
      <c r="AF34" s="213">
        <v>3</v>
      </c>
      <c r="AG34" s="207"/>
      <c r="AH34" s="207"/>
      <c r="AI34" s="303" t="s">
        <v>138</v>
      </c>
      <c r="AJ34" s="303"/>
      <c r="AK34" s="303"/>
      <c r="AL34" s="303"/>
      <c r="AM34" s="303"/>
      <c r="AN34" s="303"/>
      <c r="AO34" s="303"/>
      <c r="AP34" s="303"/>
      <c r="AQ34" s="303"/>
      <c r="AR34" s="304" t="s">
        <v>106</v>
      </c>
      <c r="AS34" s="304"/>
      <c r="AT34" s="304"/>
      <c r="AU34" s="304"/>
      <c r="AV34" s="304"/>
      <c r="AW34" s="319">
        <v>18</v>
      </c>
      <c r="AX34" s="319"/>
      <c r="AY34" s="214"/>
      <c r="AZ34" s="214"/>
      <c r="BA34" s="214"/>
      <c r="BB34" s="214"/>
    </row>
    <row r="35" spans="2:54" s="18" customFormat="1" ht="12.75" customHeight="1">
      <c r="B35" s="208" t="s">
        <v>49</v>
      </c>
      <c r="C35" s="209"/>
      <c r="D35" s="210"/>
      <c r="E35" s="313">
        <v>34</v>
      </c>
      <c r="F35" s="313"/>
      <c r="G35" s="211">
        <v>2</v>
      </c>
      <c r="H35" s="313">
        <v>3</v>
      </c>
      <c r="I35" s="313"/>
      <c r="J35" s="313">
        <v>3</v>
      </c>
      <c r="K35" s="313"/>
      <c r="L35" s="211">
        <v>1</v>
      </c>
      <c r="M35" s="211"/>
      <c r="N35" s="313"/>
      <c r="O35" s="313"/>
      <c r="P35" s="313"/>
      <c r="Q35" s="313">
        <v>9</v>
      </c>
      <c r="R35" s="313"/>
      <c r="S35" s="313">
        <f t="shared" si="0"/>
        <v>52</v>
      </c>
      <c r="T35" s="313"/>
      <c r="U35" s="212"/>
      <c r="V35" s="212"/>
      <c r="W35" s="202"/>
      <c r="X35" s="317" t="s">
        <v>98</v>
      </c>
      <c r="Y35" s="317"/>
      <c r="Z35" s="317"/>
      <c r="AA35" s="317"/>
      <c r="AB35" s="317"/>
      <c r="AC35" s="317"/>
      <c r="AD35" s="317"/>
      <c r="AE35" s="215">
        <v>12</v>
      </c>
      <c r="AF35" s="213">
        <v>4</v>
      </c>
      <c r="AG35" s="207"/>
      <c r="AH35" s="207"/>
      <c r="AI35" s="303" t="s">
        <v>177</v>
      </c>
      <c r="AJ35" s="303"/>
      <c r="AK35" s="303"/>
      <c r="AL35" s="303"/>
      <c r="AM35" s="303"/>
      <c r="AN35" s="303"/>
      <c r="AO35" s="303"/>
      <c r="AP35" s="303"/>
      <c r="AQ35" s="303"/>
      <c r="AR35" s="343" t="s">
        <v>112</v>
      </c>
      <c r="AS35" s="344"/>
      <c r="AT35" s="344"/>
      <c r="AU35" s="344"/>
      <c r="AV35" s="345"/>
      <c r="AW35" s="319">
        <v>18</v>
      </c>
      <c r="AX35" s="319"/>
      <c r="AY35" s="202"/>
      <c r="AZ35" s="202"/>
      <c r="BA35" s="202"/>
      <c r="BB35" s="202"/>
    </row>
    <row r="36" spans="2:54" s="18" customFormat="1" ht="52.5" customHeight="1">
      <c r="B36" s="208" t="s">
        <v>50</v>
      </c>
      <c r="C36" s="209"/>
      <c r="D36" s="210"/>
      <c r="E36" s="313">
        <v>34</v>
      </c>
      <c r="F36" s="313"/>
      <c r="G36" s="211">
        <v>2</v>
      </c>
      <c r="H36" s="313">
        <v>4</v>
      </c>
      <c r="I36" s="313"/>
      <c r="J36" s="313">
        <v>4</v>
      </c>
      <c r="K36" s="313"/>
      <c r="L36" s="211"/>
      <c r="M36" s="211"/>
      <c r="N36" s="313"/>
      <c r="O36" s="313"/>
      <c r="P36" s="313"/>
      <c r="Q36" s="313">
        <v>8</v>
      </c>
      <c r="R36" s="313"/>
      <c r="S36" s="313">
        <f t="shared" si="0"/>
        <v>52</v>
      </c>
      <c r="T36" s="313"/>
      <c r="U36" s="212"/>
      <c r="V36" s="212"/>
      <c r="W36" s="202"/>
      <c r="X36" s="317" t="s">
        <v>98</v>
      </c>
      <c r="Y36" s="317"/>
      <c r="Z36" s="317"/>
      <c r="AA36" s="317"/>
      <c r="AB36" s="317"/>
      <c r="AC36" s="317"/>
      <c r="AD36" s="317"/>
      <c r="AE36" s="213">
        <v>15</v>
      </c>
      <c r="AF36" s="213">
        <v>4</v>
      </c>
      <c r="AG36" s="207"/>
      <c r="AH36" s="207"/>
      <c r="AI36" s="303"/>
      <c r="AJ36" s="303"/>
      <c r="AK36" s="303"/>
      <c r="AL36" s="303"/>
      <c r="AM36" s="303"/>
      <c r="AN36" s="303"/>
      <c r="AO36" s="303"/>
      <c r="AP36" s="303"/>
      <c r="AQ36" s="303"/>
      <c r="AR36" s="346"/>
      <c r="AS36" s="347"/>
      <c r="AT36" s="347"/>
      <c r="AU36" s="347"/>
      <c r="AV36" s="348"/>
      <c r="AW36" s="319"/>
      <c r="AX36" s="319"/>
      <c r="AY36" s="207"/>
      <c r="AZ36" s="207"/>
      <c r="BA36" s="207"/>
      <c r="BB36" s="207"/>
    </row>
    <row r="37" spans="2:54" s="18" customFormat="1" ht="36" customHeight="1">
      <c r="B37" s="208" t="s">
        <v>94</v>
      </c>
      <c r="C37" s="209"/>
      <c r="D37" s="210"/>
      <c r="E37" s="313">
        <v>34</v>
      </c>
      <c r="F37" s="313"/>
      <c r="G37" s="211">
        <v>3</v>
      </c>
      <c r="H37" s="313">
        <v>3</v>
      </c>
      <c r="I37" s="313"/>
      <c r="J37" s="313">
        <v>4</v>
      </c>
      <c r="K37" s="313"/>
      <c r="L37" s="211"/>
      <c r="M37" s="211"/>
      <c r="N37" s="313"/>
      <c r="O37" s="313"/>
      <c r="P37" s="313"/>
      <c r="Q37" s="313">
        <v>8</v>
      </c>
      <c r="R37" s="313"/>
      <c r="S37" s="313">
        <f t="shared" si="0"/>
        <v>52</v>
      </c>
      <c r="T37" s="313"/>
      <c r="U37" s="212"/>
      <c r="V37" s="212"/>
      <c r="W37" s="202"/>
      <c r="X37" s="212"/>
      <c r="Y37" s="212"/>
      <c r="Z37" s="207"/>
      <c r="AA37" s="316"/>
      <c r="AB37" s="316"/>
      <c r="AC37" s="316"/>
      <c r="AD37" s="316"/>
      <c r="AE37" s="207"/>
      <c r="AF37" s="207"/>
      <c r="AG37" s="207"/>
      <c r="AH37" s="207"/>
      <c r="AI37" s="303" t="s">
        <v>193</v>
      </c>
      <c r="AJ37" s="303"/>
      <c r="AK37" s="303"/>
      <c r="AL37" s="303"/>
      <c r="AM37" s="303"/>
      <c r="AN37" s="303"/>
      <c r="AO37" s="303"/>
      <c r="AP37" s="303"/>
      <c r="AQ37" s="303"/>
      <c r="AR37" s="346"/>
      <c r="AS37" s="347"/>
      <c r="AT37" s="347"/>
      <c r="AU37" s="347"/>
      <c r="AV37" s="348"/>
      <c r="AW37" s="319">
        <v>18</v>
      </c>
      <c r="AX37" s="319"/>
      <c r="AY37" s="202"/>
      <c r="AZ37" s="202"/>
      <c r="BA37" s="202"/>
      <c r="BB37" s="202"/>
    </row>
    <row r="38" spans="2:54" s="18" customFormat="1" ht="19.5" customHeight="1">
      <c r="B38" s="208" t="s">
        <v>95</v>
      </c>
      <c r="C38" s="209"/>
      <c r="D38" s="210"/>
      <c r="E38" s="313">
        <v>34</v>
      </c>
      <c r="F38" s="313"/>
      <c r="G38" s="211">
        <v>3</v>
      </c>
      <c r="H38" s="313"/>
      <c r="I38" s="313"/>
      <c r="J38" s="313"/>
      <c r="K38" s="313"/>
      <c r="L38" s="211">
        <v>3</v>
      </c>
      <c r="M38" s="211"/>
      <c r="N38" s="313"/>
      <c r="O38" s="313"/>
      <c r="P38" s="313"/>
      <c r="Q38" s="313">
        <v>3</v>
      </c>
      <c r="R38" s="313"/>
      <c r="S38" s="313">
        <f t="shared" si="0"/>
        <v>43</v>
      </c>
      <c r="T38" s="313"/>
      <c r="U38" s="212"/>
      <c r="V38" s="212"/>
      <c r="W38" s="202"/>
      <c r="X38" s="212"/>
      <c r="Y38" s="212"/>
      <c r="Z38" s="207"/>
      <c r="AA38" s="207"/>
      <c r="AB38" s="207"/>
      <c r="AC38" s="207"/>
      <c r="AD38" s="207"/>
      <c r="AE38" s="207"/>
      <c r="AF38" s="207"/>
      <c r="AG38" s="207"/>
      <c r="AH38" s="207"/>
      <c r="AI38" s="303"/>
      <c r="AJ38" s="303"/>
      <c r="AK38" s="303"/>
      <c r="AL38" s="303"/>
      <c r="AM38" s="303"/>
      <c r="AN38" s="303"/>
      <c r="AO38" s="303"/>
      <c r="AP38" s="303"/>
      <c r="AQ38" s="303"/>
      <c r="AR38" s="346"/>
      <c r="AS38" s="347"/>
      <c r="AT38" s="347"/>
      <c r="AU38" s="347"/>
      <c r="AV38" s="348"/>
      <c r="AW38" s="319"/>
      <c r="AX38" s="319"/>
      <c r="AY38" s="207"/>
      <c r="AZ38" s="207"/>
      <c r="BA38" s="207"/>
      <c r="BB38" s="207"/>
    </row>
    <row r="39" spans="2:54" s="18" customFormat="1" ht="19.5" customHeight="1">
      <c r="B39" s="319" t="s">
        <v>64</v>
      </c>
      <c r="C39" s="320"/>
      <c r="D39" s="320"/>
      <c r="E39" s="313">
        <f>SUM(E33:G38)</f>
        <v>218</v>
      </c>
      <c r="F39" s="313"/>
      <c r="G39" s="211"/>
      <c r="H39" s="313">
        <f>SUM(H33:I38)</f>
        <v>17</v>
      </c>
      <c r="I39" s="313"/>
      <c r="J39" s="313">
        <f>SUM(J33:K38)</f>
        <v>14</v>
      </c>
      <c r="K39" s="313"/>
      <c r="L39" s="211">
        <f>SUM(L33:L38)</f>
        <v>4</v>
      </c>
      <c r="M39" s="211"/>
      <c r="N39" s="313"/>
      <c r="O39" s="313"/>
      <c r="P39" s="313"/>
      <c r="Q39" s="313">
        <f>SUM(Q33:R38)</f>
        <v>50</v>
      </c>
      <c r="R39" s="313"/>
      <c r="S39" s="313">
        <f>SUM(S33:T38)</f>
        <v>303</v>
      </c>
      <c r="T39" s="313"/>
      <c r="U39" s="212"/>
      <c r="V39" s="212"/>
      <c r="W39" s="202"/>
      <c r="X39" s="216"/>
      <c r="Y39" s="216"/>
      <c r="Z39" s="207"/>
      <c r="AA39" s="207"/>
      <c r="AB39" s="207"/>
      <c r="AC39" s="207"/>
      <c r="AD39" s="207"/>
      <c r="AE39" s="207"/>
      <c r="AF39" s="207"/>
      <c r="AG39" s="207"/>
      <c r="AH39" s="207"/>
      <c r="AI39" s="303"/>
      <c r="AJ39" s="303"/>
      <c r="AK39" s="303"/>
      <c r="AL39" s="303"/>
      <c r="AM39" s="303"/>
      <c r="AN39" s="303"/>
      <c r="AO39" s="303"/>
      <c r="AP39" s="303"/>
      <c r="AQ39" s="303"/>
      <c r="AR39" s="349"/>
      <c r="AS39" s="350"/>
      <c r="AT39" s="350"/>
      <c r="AU39" s="350"/>
      <c r="AV39" s="351"/>
      <c r="AW39" s="319"/>
      <c r="AX39" s="319"/>
      <c r="AY39" s="206"/>
      <c r="AZ39" s="206"/>
      <c r="BA39" s="206"/>
      <c r="BB39" s="206"/>
    </row>
    <row r="40" spans="1:38" s="18" customFormat="1" ht="13.5" customHeight="1">
      <c r="A40" s="19"/>
      <c r="B40" s="22"/>
      <c r="C40" s="22"/>
      <c r="D40" s="22"/>
      <c r="E40" s="22"/>
      <c r="F40" s="22"/>
      <c r="G40" s="22"/>
      <c r="H40" s="22"/>
      <c r="I40" s="22"/>
      <c r="J40" s="22"/>
      <c r="K40" s="22"/>
      <c r="L40" s="22"/>
      <c r="M40" s="22"/>
      <c r="N40" s="22"/>
      <c r="O40" s="22"/>
      <c r="P40" s="22"/>
      <c r="Q40" s="22"/>
      <c r="R40" s="22"/>
      <c r="S40" s="22"/>
      <c r="T40" s="32"/>
      <c r="U40" s="32"/>
      <c r="V40" s="32"/>
      <c r="W40" s="32"/>
      <c r="X40" s="3"/>
      <c r="Y40" s="3"/>
      <c r="Z40" s="3"/>
      <c r="AA40" s="23"/>
      <c r="AB40" s="23"/>
      <c r="AC40" s="23"/>
      <c r="AD40" s="23"/>
      <c r="AE40" s="23"/>
      <c r="AF40" s="23"/>
      <c r="AG40" s="20"/>
      <c r="AH40" s="20"/>
      <c r="AI40" s="21"/>
      <c r="AJ40" s="21"/>
      <c r="AK40" s="21"/>
      <c r="AL40" s="21"/>
    </row>
    <row r="41" spans="3:54" ht="7.5" customHeight="1">
      <c r="C41" s="2"/>
      <c r="AA41" s="23"/>
      <c r="AB41" s="23"/>
      <c r="AC41" s="23"/>
      <c r="AD41" s="23"/>
      <c r="AE41" s="23"/>
      <c r="AF41" s="23"/>
      <c r="AG41" s="23"/>
      <c r="AH41" s="23"/>
      <c r="AI41" s="23"/>
      <c r="AJ41" s="23"/>
      <c r="AK41" s="23"/>
      <c r="AL41" s="23"/>
      <c r="AM41" s="23"/>
      <c r="AN41" s="23"/>
      <c r="AO41" s="24"/>
      <c r="AP41" s="24"/>
      <c r="AQ41" s="24"/>
      <c r="AR41" s="24"/>
      <c r="AS41" s="24"/>
      <c r="AT41" s="24"/>
      <c r="AU41" s="24"/>
      <c r="AV41" s="24"/>
      <c r="AW41" s="24"/>
      <c r="AX41" s="24"/>
      <c r="AY41" s="24"/>
      <c r="AZ41" s="24"/>
      <c r="BA41" s="24"/>
      <c r="BB41" s="24"/>
    </row>
    <row r="42" spans="27:54" ht="12.75">
      <c r="AA42" s="23"/>
      <c r="AB42" s="23"/>
      <c r="AC42" s="23"/>
      <c r="AD42" s="23"/>
      <c r="AE42" s="23"/>
      <c r="AF42" s="23"/>
      <c r="AG42" s="23"/>
      <c r="AH42" s="23"/>
      <c r="AI42" s="23"/>
      <c r="AJ42" s="23"/>
      <c r="AK42" s="23"/>
      <c r="AL42" s="23"/>
      <c r="AM42" s="23"/>
      <c r="AN42" s="23"/>
      <c r="AO42" s="24"/>
      <c r="AP42" s="24"/>
      <c r="AQ42" s="24"/>
      <c r="AR42" s="24"/>
      <c r="AS42" s="24"/>
      <c r="AT42" s="24"/>
      <c r="AU42" s="24"/>
      <c r="AV42" s="24"/>
      <c r="AW42" s="24"/>
      <c r="AX42" s="24"/>
      <c r="AY42" s="24"/>
      <c r="AZ42" s="24"/>
      <c r="BA42" s="24"/>
      <c r="BB42" s="24"/>
    </row>
    <row r="43" spans="33:54" ht="12.75">
      <c r="AG43" s="23"/>
      <c r="AH43" s="23"/>
      <c r="AI43" s="23"/>
      <c r="AJ43" s="23"/>
      <c r="AK43" s="23"/>
      <c r="AL43" s="23"/>
      <c r="AM43" s="23"/>
      <c r="AN43" s="23"/>
      <c r="AO43" s="24"/>
      <c r="AP43" s="24"/>
      <c r="AQ43" s="24"/>
      <c r="AR43" s="24"/>
      <c r="AS43" s="24"/>
      <c r="AT43" s="24"/>
      <c r="AU43" s="24"/>
      <c r="AV43" s="24"/>
      <c r="AW43" s="24"/>
      <c r="AX43" s="24"/>
      <c r="AY43" s="24"/>
      <c r="AZ43" s="24"/>
      <c r="BA43" s="24"/>
      <c r="BB43" s="24"/>
    </row>
    <row r="44" spans="37:54" ht="12.75">
      <c r="AK44" s="2"/>
      <c r="AL44" s="25"/>
      <c r="AM44" s="2"/>
      <c r="AN44" s="24"/>
      <c r="AO44" s="24"/>
      <c r="AP44" s="24"/>
      <c r="AQ44" s="24"/>
      <c r="AR44" s="24"/>
      <c r="AS44" s="24"/>
      <c r="AT44" s="24"/>
      <c r="AU44" s="24"/>
      <c r="AV44" s="24"/>
      <c r="AW44" s="24"/>
      <c r="AX44" s="24"/>
      <c r="AY44" s="24"/>
      <c r="AZ44" s="24"/>
      <c r="BA44" s="24"/>
      <c r="BB44" s="24"/>
    </row>
    <row r="45" spans="37:54" ht="12.75">
      <c r="AK45" s="2"/>
      <c r="AL45" s="26"/>
      <c r="AM45" s="2"/>
      <c r="AN45" s="23"/>
      <c r="AO45" s="23"/>
      <c r="AP45" s="23"/>
      <c r="AQ45" s="23"/>
      <c r="AR45" s="23"/>
      <c r="AS45" s="23"/>
      <c r="AT45" s="23"/>
      <c r="AU45" s="23"/>
      <c r="AV45" s="23"/>
      <c r="AW45" s="23"/>
      <c r="AX45" s="23"/>
      <c r="AY45" s="23"/>
      <c r="AZ45" s="23"/>
      <c r="BA45" s="23"/>
      <c r="BB45" s="23"/>
    </row>
    <row r="46" spans="37:54" ht="12.75">
      <c r="AK46" s="2"/>
      <c r="AL46" s="26"/>
      <c r="AM46" s="2"/>
      <c r="AN46" s="23"/>
      <c r="AO46" s="23"/>
      <c r="AP46" s="23"/>
      <c r="AQ46" s="23"/>
      <c r="AR46" s="23"/>
      <c r="AS46" s="23"/>
      <c r="AT46" s="23"/>
      <c r="AU46" s="23"/>
      <c r="AV46" s="23"/>
      <c r="AW46" s="23"/>
      <c r="AX46" s="23"/>
      <c r="AY46" s="23"/>
      <c r="AZ46" s="23"/>
      <c r="BA46" s="23"/>
      <c r="BB46" s="23"/>
    </row>
    <row r="47" spans="37:54" ht="12.75">
      <c r="AK47" s="2"/>
      <c r="AL47" s="26"/>
      <c r="AM47" s="2"/>
      <c r="AN47" s="23"/>
      <c r="AO47" s="23"/>
      <c r="AP47" s="23"/>
      <c r="AQ47" s="23"/>
      <c r="AR47" s="23"/>
      <c r="AS47" s="23"/>
      <c r="AT47" s="23"/>
      <c r="AU47" s="23"/>
      <c r="AV47" s="23"/>
      <c r="AW47" s="23"/>
      <c r="AX47" s="23"/>
      <c r="AY47" s="23"/>
      <c r="AZ47" s="23"/>
      <c r="BA47" s="23"/>
      <c r="BB47" s="23"/>
    </row>
  </sheetData>
  <sheetProtection/>
  <mergeCells count="145">
    <mergeCell ref="AI33:AQ33"/>
    <mergeCell ref="H36:I36"/>
    <mergeCell ref="J36:K36"/>
    <mergeCell ref="AI29:AQ32"/>
    <mergeCell ref="H35:I35"/>
    <mergeCell ref="J35:K35"/>
    <mergeCell ref="N35:P35"/>
    <mergeCell ref="Q35:R35"/>
    <mergeCell ref="H33:I33"/>
    <mergeCell ref="H34:I34"/>
    <mergeCell ref="AW37:AX39"/>
    <mergeCell ref="AR29:AV32"/>
    <mergeCell ref="AR35:AV39"/>
    <mergeCell ref="AW35:AX36"/>
    <mergeCell ref="AR33:AV33"/>
    <mergeCell ref="AW33:AX33"/>
    <mergeCell ref="AW34:AX34"/>
    <mergeCell ref="AW29:AX32"/>
    <mergeCell ref="N14:N18"/>
    <mergeCell ref="L14:L18"/>
    <mergeCell ref="M14:M18"/>
    <mergeCell ref="H14:H18"/>
    <mergeCell ref="I14:I18"/>
    <mergeCell ref="J14:J18"/>
    <mergeCell ref="K14:K18"/>
    <mergeCell ref="AY13:BB13"/>
    <mergeCell ref="AA14:AA18"/>
    <mergeCell ref="AB14:AB18"/>
    <mergeCell ref="X14:X18"/>
    <mergeCell ref="Y14:Y18"/>
    <mergeCell ref="AO14:AO18"/>
    <mergeCell ref="AP14:AP18"/>
    <mergeCell ref="AK13:AO13"/>
    <mergeCell ref="AJ14:AJ18"/>
    <mergeCell ref="AT13:AX13"/>
    <mergeCell ref="AN5:BB6"/>
    <mergeCell ref="B8:AI8"/>
    <mergeCell ref="B13:B18"/>
    <mergeCell ref="C13:F13"/>
    <mergeCell ref="G13:J13"/>
    <mergeCell ref="K13:O13"/>
    <mergeCell ref="P13:S13"/>
    <mergeCell ref="T13:X13"/>
    <mergeCell ref="C14:C18"/>
    <mergeCell ref="O14:O18"/>
    <mergeCell ref="D14:D18"/>
    <mergeCell ref="E14:E18"/>
    <mergeCell ref="F14:F18"/>
    <mergeCell ref="AG13:AJ13"/>
    <mergeCell ref="G14:G18"/>
    <mergeCell ref="P14:P18"/>
    <mergeCell ref="Q14:Q18"/>
    <mergeCell ref="R14:R18"/>
    <mergeCell ref="S14:S18"/>
    <mergeCell ref="AC14:AC18"/>
    <mergeCell ref="U14:U18"/>
    <mergeCell ref="T14:T18"/>
    <mergeCell ref="AF14:AF18"/>
    <mergeCell ref="AH14:AH18"/>
    <mergeCell ref="AD14:AD18"/>
    <mergeCell ref="AG14:AG18"/>
    <mergeCell ref="AP13:AS13"/>
    <mergeCell ref="Y13:AB13"/>
    <mergeCell ref="AC13:AF13"/>
    <mergeCell ref="AT14:AT18"/>
    <mergeCell ref="AI14:AI18"/>
    <mergeCell ref="V14:V18"/>
    <mergeCell ref="W14:W18"/>
    <mergeCell ref="Z14:Z18"/>
    <mergeCell ref="AQ14:AQ18"/>
    <mergeCell ref="AK14:AK18"/>
    <mergeCell ref="AL14:AL18"/>
    <mergeCell ref="AN14:AN18"/>
    <mergeCell ref="AM14:AM18"/>
    <mergeCell ref="AE14:AE18"/>
    <mergeCell ref="AS14:AS18"/>
    <mergeCell ref="AX14:AX18"/>
    <mergeCell ref="AU14:AU18"/>
    <mergeCell ref="Q38:R38"/>
    <mergeCell ref="S39:T39"/>
    <mergeCell ref="L29:M32"/>
    <mergeCell ref="N29:P32"/>
    <mergeCell ref="J29:K32"/>
    <mergeCell ref="BB14:BB18"/>
    <mergeCell ref="X29:AD32"/>
    <mergeCell ref="B26:BB26"/>
    <mergeCell ref="AR14:AR18"/>
    <mergeCell ref="AV14:AV18"/>
    <mergeCell ref="B39:D39"/>
    <mergeCell ref="N38:P38"/>
    <mergeCell ref="N39:P39"/>
    <mergeCell ref="J37:K37"/>
    <mergeCell ref="J38:K38"/>
    <mergeCell ref="E39:F39"/>
    <mergeCell ref="H37:I37"/>
    <mergeCell ref="S29:T32"/>
    <mergeCell ref="AE29:AE32"/>
    <mergeCell ref="AA37:AD37"/>
    <mergeCell ref="S36:T36"/>
    <mergeCell ref="S35:T35"/>
    <mergeCell ref="X36:AD36"/>
    <mergeCell ref="X33:AD33"/>
    <mergeCell ref="X34:AD34"/>
    <mergeCell ref="S34:T34"/>
    <mergeCell ref="X35:AD35"/>
    <mergeCell ref="J34:K34"/>
    <mergeCell ref="N37:P37"/>
    <mergeCell ref="Q39:R39"/>
    <mergeCell ref="H38:I38"/>
    <mergeCell ref="H39:I39"/>
    <mergeCell ref="Q36:R36"/>
    <mergeCell ref="J39:K39"/>
    <mergeCell ref="N34:P34"/>
    <mergeCell ref="N36:P36"/>
    <mergeCell ref="Q37:R37"/>
    <mergeCell ref="E34:F34"/>
    <mergeCell ref="E37:F37"/>
    <mergeCell ref="E38:F38"/>
    <mergeCell ref="E35:F35"/>
    <mergeCell ref="E36:F36"/>
    <mergeCell ref="B27:BB27"/>
    <mergeCell ref="N33:P33"/>
    <mergeCell ref="J33:K33"/>
    <mergeCell ref="E33:F33"/>
    <mergeCell ref="B29:D32"/>
    <mergeCell ref="G29:G32"/>
    <mergeCell ref="AF29:AF32"/>
    <mergeCell ref="E29:F32"/>
    <mergeCell ref="H29:I32"/>
    <mergeCell ref="Q29:R32"/>
    <mergeCell ref="S38:T38"/>
    <mergeCell ref="S33:T33"/>
    <mergeCell ref="S37:T37"/>
    <mergeCell ref="Q33:R33"/>
    <mergeCell ref="Q34:R34"/>
    <mergeCell ref="AN7:BA8"/>
    <mergeCell ref="AI34:AQ34"/>
    <mergeCell ref="AI37:AQ39"/>
    <mergeCell ref="AR34:AV34"/>
    <mergeCell ref="AI35:AQ36"/>
    <mergeCell ref="AI28:AX28"/>
    <mergeCell ref="AY14:AY18"/>
    <mergeCell ref="AZ14:AZ18"/>
    <mergeCell ref="BA14:BA18"/>
    <mergeCell ref="AW14:AW18"/>
  </mergeCells>
  <printOptions/>
  <pageMargins left="0.3937007874015748" right="0.3937007874015748" top="0.3937007874015748" bottom="0.3937007874015748" header="0.31496062992125984" footer="0.3149606299212598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alona</dc:creator>
  <cp:keywords/>
  <dc:description/>
  <cp:lastModifiedBy>Ольга Яремчук</cp:lastModifiedBy>
  <cp:lastPrinted>2016-03-11T10:39:05Z</cp:lastPrinted>
  <dcterms:created xsi:type="dcterms:W3CDTF">2012-08-28T12:47:40Z</dcterms:created>
  <dcterms:modified xsi:type="dcterms:W3CDTF">2016-09-19T09:15:37Z</dcterms:modified>
  <cp:category/>
  <cp:version/>
  <cp:contentType/>
  <cp:contentStatus/>
</cp:coreProperties>
</file>